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2767" yWindow="32767" windowWidth="28800" windowHeight="12225" activeTab="0"/>
  </bookViews>
  <sheets>
    <sheet name="Fixlänge 4 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<sst xmlns="http://schemas.openxmlformats.org/spreadsheetml/2006/main" count="32" uniqueCount="32">
  <si>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Baumart:</t>
  </si>
  <si>
    <t>Länge</t>
  </si>
  <si>
    <t>Berechnung (fm) auf Formular ohne Rinde!</t>
  </si>
  <si>
    <t>m</t>
  </si>
  <si>
    <t>Durchm.</t>
  </si>
  <si>
    <t>Sa. Stück</t>
  </si>
  <si>
    <t>Inhalt</t>
  </si>
  <si>
    <t>Kiefer</t>
  </si>
  <si>
    <t>unentrindet Mittenring</t>
  </si>
  <si>
    <t xml:space="preserve"> W a l d b e s i t z e r</t>
  </si>
  <si>
    <t xml:space="preserve"> Name, Vorname</t>
  </si>
  <si>
    <t xml:space="preserve"> Straße, HausNr.</t>
  </si>
  <si>
    <t xml:space="preserve"> PLZ</t>
  </si>
  <si>
    <t xml:space="preserve"> Wohnort</t>
  </si>
  <si>
    <t xml:space="preserve"> E-Mail</t>
  </si>
  <si>
    <t xml:space="preserve"> Tel. / Fax</t>
  </si>
  <si>
    <t xml:space="preserve"> Mobil</t>
  </si>
  <si>
    <t>Steuernummer</t>
  </si>
  <si>
    <t xml:space="preserve"> Notizen:</t>
  </si>
  <si>
    <t>Unterschrift des Waldbesitzers</t>
  </si>
  <si>
    <t>Lagerort</t>
  </si>
  <si>
    <t>Anzahl Polter</t>
  </si>
  <si>
    <t>Beschreibung</t>
  </si>
  <si>
    <t>Sa. Fm</t>
  </si>
  <si>
    <t>Summe</t>
  </si>
  <si>
    <t>Markierung (z.B. Name, "roter Punkt")</t>
  </si>
  <si>
    <t>!! Vor Einschlag bitte Rücksprache mit FBG!!</t>
  </si>
  <si>
    <t>m.R.</t>
  </si>
  <si>
    <t>In Rinde messen und Durchmesser mit Rinde anschreiben!</t>
  </si>
  <si>
    <t>Länge veränderbar</t>
  </si>
  <si>
    <t>Stand10.09.2018</t>
  </si>
  <si>
    <t>Logo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</si>
</sst>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  <numFmt numFmtId="176" formatCode="0.00000"/>
    <numFmt numFmtId="177" formatCode="0.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b/>
      <sz val="12"/>
      <color indexed="63"/>
      <name val="Garamond"/>
      <family val="2"/>
    </font>
    <font>
      <b/>
      <sz val="12"/>
      <color indexed="10"/>
      <name val="Garamond"/>
      <family val="2"/>
    </font>
    <font>
      <u val="single"/>
      <sz val="10"/>
      <color indexed="20"/>
      <name val="Arial"/>
      <family val="2"/>
    </font>
    <font>
      <sz val="12"/>
      <color indexed="6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7"/>
      <name val="Garamond"/>
      <family val="2"/>
    </font>
    <font>
      <u val="single"/>
      <sz val="10"/>
      <color indexed="12"/>
      <name val="Arial"/>
      <family val="2"/>
    </font>
    <font>
      <sz val="12"/>
      <color indexed="19"/>
      <name val="Garamond"/>
      <family val="2"/>
    </font>
    <font>
      <sz val="12"/>
      <color indexed="20"/>
      <name val="Garamond"/>
      <family val="2"/>
    </font>
    <font>
      <b/>
      <sz val="18"/>
      <color indexed="62"/>
      <name val="Cambria"/>
      <family val="2"/>
    </font>
    <font>
      <b/>
      <sz val="15"/>
      <color indexed="62"/>
      <name val="Garamond"/>
      <family val="2"/>
    </font>
    <font>
      <b/>
      <sz val="13"/>
      <color indexed="62"/>
      <name val="Garamond"/>
      <family val="2"/>
    </font>
    <font>
      <b/>
      <sz val="11"/>
      <color indexed="62"/>
      <name val="Garamond"/>
      <family val="2"/>
    </font>
    <font>
      <sz val="12"/>
      <color indexed="10"/>
      <name val="Garamond"/>
      <family val="2"/>
    </font>
    <font>
      <b/>
      <sz val="12"/>
      <color indexed="9"/>
      <name val="Garamond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7"/>
      <color indexed="8"/>
      <name val="Calibri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b/>
      <sz val="12"/>
      <color rgb="FF3F3F3F"/>
      <name val="Garamond"/>
      <family val="2"/>
    </font>
    <font>
      <b/>
      <sz val="12"/>
      <color rgb="FFFA7D00"/>
      <name val="Garamond"/>
      <family val="2"/>
    </font>
    <font>
      <u val="single"/>
      <sz val="10"/>
      <color theme="11"/>
      <name val="Arial"/>
      <family val="2"/>
    </font>
    <font>
      <sz val="12"/>
      <color rgb="FF3F3F76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u val="single"/>
      <sz val="10"/>
      <color theme="10"/>
      <name val="Arial"/>
      <family val="2"/>
    </font>
    <font>
      <sz val="12"/>
      <color rgb="FF9C6500"/>
      <name val="Garamond"/>
      <family val="2"/>
    </font>
    <font>
      <sz val="12"/>
      <color rgb="FF9C0006"/>
      <name val="Garamond"/>
      <family val="2"/>
    </font>
    <font>
      <b/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FA7D00"/>
      <name val="Garamond"/>
      <family val="2"/>
    </font>
    <font>
      <sz val="12"/>
      <color rgb="FFFF0000"/>
      <name val="Garamond"/>
      <family val="2"/>
    </font>
    <font>
      <b/>
      <sz val="12"/>
      <color theme="0"/>
      <name val="Garamond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thin"/>
      <bottom style="dotted"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 style="dotted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0" borderId="0" xfId="0" applyFont="1" applyBorder="1" applyAlignment="1">
      <alignment vertical="top"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2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5" xfId="0" applyFont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3" fillId="0" borderId="22" xfId="0" applyFont="1" applyBorder="1" applyAlignment="1">
      <alignment/>
    </xf>
    <xf numFmtId="0" fontId="0" fillId="35" borderId="14" xfId="0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14" fillId="34" borderId="2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0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13" fillId="35" borderId="13" xfId="0" applyFont="1" applyFill="1" applyBorder="1" applyAlignment="1">
      <alignment/>
    </xf>
    <xf numFmtId="0" fontId="13" fillId="0" borderId="39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40" xfId="0" applyFont="1" applyBorder="1" applyAlignment="1">
      <alignment/>
    </xf>
    <xf numFmtId="0" fontId="13" fillId="35" borderId="14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21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16" xfId="0" applyFont="1" applyFill="1" applyBorder="1" applyAlignment="1">
      <alignment horizontal="left" vertical="center"/>
    </xf>
    <xf numFmtId="0" fontId="10" fillId="0" borderId="45" xfId="0" applyFont="1" applyBorder="1" applyAlignment="1" applyProtection="1">
      <alignment vertical="top"/>
      <protection/>
    </xf>
    <xf numFmtId="0" fontId="9" fillId="0" borderId="46" xfId="0" applyFont="1" applyBorder="1" applyAlignment="1" applyProtection="1">
      <alignment/>
      <protection/>
    </xf>
    <xf numFmtId="0" fontId="10" fillId="0" borderId="47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47" xfId="0" applyFont="1" applyBorder="1" applyAlignment="1" applyProtection="1">
      <alignment/>
      <protection/>
    </xf>
    <xf numFmtId="0" fontId="9" fillId="0" borderId="48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 vertical="top" wrapText="1"/>
      <protection locked="0"/>
    </xf>
    <xf numFmtId="0" fontId="5" fillId="0" borderId="53" xfId="0" applyFont="1" applyFill="1" applyBorder="1" applyAlignment="1" applyProtection="1">
      <alignment horizontal="center" vertical="top" wrapText="1"/>
      <protection locked="0"/>
    </xf>
    <xf numFmtId="0" fontId="5" fillId="0" borderId="54" xfId="0" applyFont="1" applyFill="1" applyBorder="1" applyAlignment="1" applyProtection="1">
      <alignment horizontal="center" vertical="top" wrapText="1"/>
      <protection locked="0"/>
    </xf>
    <xf numFmtId="2" fontId="1" fillId="0" borderId="52" xfId="0" applyNumberFormat="1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 applyProtection="1">
      <alignment horizontal="center"/>
      <protection/>
    </xf>
    <xf numFmtId="2" fontId="10" fillId="0" borderId="56" xfId="0" applyNumberFormat="1" applyFont="1" applyFill="1" applyBorder="1" applyAlignment="1" applyProtection="1">
      <alignment horizontal="center"/>
      <protection/>
    </xf>
    <xf numFmtId="2" fontId="10" fillId="0" borderId="57" xfId="0" applyNumberFormat="1" applyFont="1" applyFill="1" applyBorder="1" applyAlignment="1" applyProtection="1">
      <alignment horizontal="center"/>
      <protection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1" fillId="0" borderId="24" xfId="0" applyFont="1" applyBorder="1" applyAlignment="1">
      <alignment horizontal="center" wrapText="1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5" fillId="0" borderId="65" xfId="0" applyFont="1" applyFill="1" applyBorder="1" applyAlignment="1" applyProtection="1">
      <alignment horizontal="center" vertical="top" wrapText="1"/>
      <protection locked="0"/>
    </xf>
    <xf numFmtId="0" fontId="5" fillId="0" borderId="66" xfId="0" applyFont="1" applyFill="1" applyBorder="1" applyAlignment="1" applyProtection="1">
      <alignment horizontal="center" vertical="top" wrapText="1"/>
      <protection locked="0"/>
    </xf>
    <xf numFmtId="0" fontId="5" fillId="0" borderId="67" xfId="0" applyFont="1" applyFill="1" applyBorder="1" applyAlignment="1" applyProtection="1">
      <alignment horizontal="center" vertical="top" wrapText="1"/>
      <protection locked="0"/>
    </xf>
    <xf numFmtId="0" fontId="10" fillId="0" borderId="68" xfId="0" applyFont="1" applyFill="1" applyBorder="1" applyAlignment="1" applyProtection="1">
      <alignment horizontal="center"/>
      <protection locked="0"/>
    </xf>
    <xf numFmtId="0" fontId="10" fillId="0" borderId="66" xfId="0" applyFont="1" applyFill="1" applyBorder="1" applyAlignment="1" applyProtection="1">
      <alignment horizontal="center"/>
      <protection locked="0"/>
    </xf>
    <xf numFmtId="0" fontId="10" fillId="0" borderId="69" xfId="0" applyFont="1" applyFill="1" applyBorder="1" applyAlignment="1" applyProtection="1">
      <alignment horizontal="center"/>
      <protection locked="0"/>
    </xf>
    <xf numFmtId="2" fontId="1" fillId="0" borderId="65" xfId="0" applyNumberFormat="1" applyFont="1" applyFill="1" applyBorder="1" applyAlignment="1">
      <alignment horizontal="center"/>
    </xf>
    <xf numFmtId="2" fontId="1" fillId="0" borderId="66" xfId="0" applyNumberFormat="1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/>
    </xf>
    <xf numFmtId="2" fontId="10" fillId="0" borderId="68" xfId="0" applyNumberFormat="1" applyFont="1" applyFill="1" applyBorder="1" applyAlignment="1" applyProtection="1">
      <alignment horizontal="center"/>
      <protection/>
    </xf>
    <xf numFmtId="2" fontId="10" fillId="0" borderId="66" xfId="0" applyNumberFormat="1" applyFont="1" applyFill="1" applyBorder="1" applyAlignment="1" applyProtection="1">
      <alignment horizontal="center"/>
      <protection/>
    </xf>
    <xf numFmtId="2" fontId="10" fillId="0" borderId="67" xfId="0" applyNumberFormat="1" applyFont="1" applyFill="1" applyBorder="1" applyAlignment="1" applyProtection="1">
      <alignment horizontal="center"/>
      <protection/>
    </xf>
    <xf numFmtId="0" fontId="56" fillId="0" borderId="6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2" fontId="4" fillId="0" borderId="53" xfId="0" applyNumberFormat="1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>
      <alignment horizontal="left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6" fillId="36" borderId="72" xfId="0" applyFont="1" applyFill="1" applyBorder="1" applyAlignment="1">
      <alignment horizontal="center"/>
    </xf>
    <xf numFmtId="0" fontId="56" fillId="36" borderId="63" xfId="0" applyFont="1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10" fillId="0" borderId="77" xfId="0" applyFont="1" applyFill="1" applyBorder="1" applyAlignment="1" applyProtection="1">
      <alignment horizontal="center"/>
      <protection locked="0"/>
    </xf>
    <xf numFmtId="0" fontId="10" fillId="0" borderId="63" xfId="0" applyFont="1" applyFill="1" applyBorder="1" applyAlignment="1" applyProtection="1">
      <alignment horizontal="center"/>
      <protection locked="0"/>
    </xf>
    <xf numFmtId="0" fontId="10" fillId="0" borderId="78" xfId="0" applyFont="1" applyFill="1" applyBorder="1" applyAlignment="1" applyProtection="1">
      <alignment horizontal="center"/>
      <protection locked="0"/>
    </xf>
    <xf numFmtId="0" fontId="10" fillId="0" borderId="79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0" fillId="0" borderId="79" xfId="0" applyNumberFormat="1" applyFont="1" applyFill="1" applyBorder="1" applyAlignment="1" applyProtection="1">
      <alignment horizontal="center"/>
      <protection/>
    </xf>
    <xf numFmtId="2" fontId="10" fillId="0" borderId="80" xfId="0" applyNumberFormat="1" applyFont="1" applyFill="1" applyBorder="1" applyAlignment="1" applyProtection="1">
      <alignment horizontal="center"/>
      <protection/>
    </xf>
    <xf numFmtId="2" fontId="10" fillId="0" borderId="81" xfId="0" applyNumberFormat="1" applyFont="1" applyFill="1" applyBorder="1" applyAlignment="1" applyProtection="1">
      <alignment horizontal="center"/>
      <protection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5" fillId="0" borderId="72" xfId="0" applyFont="1" applyFill="1" applyBorder="1" applyAlignment="1" applyProtection="1">
      <alignment horizontal="center" vertical="top" wrapText="1"/>
      <protection locked="0"/>
    </xf>
    <xf numFmtId="0" fontId="5" fillId="0" borderId="63" xfId="0" applyFont="1" applyFill="1" applyBorder="1" applyAlignment="1" applyProtection="1">
      <alignment horizontal="center" vertical="top" wrapText="1"/>
      <protection locked="0"/>
    </xf>
    <xf numFmtId="0" fontId="5" fillId="0" borderId="64" xfId="0" applyFont="1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0</xdr:row>
      <xdr:rowOff>114300</xdr:rowOff>
    </xdr:from>
    <xdr:to>
      <xdr:col>43</xdr:col>
      <xdr:colOff>66675</xdr:colOff>
      <xdr:row>2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781425" y="114300"/>
          <a:ext cx="1200150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Strichliste</a:t>
          </a:r>
        </a:p>
      </xdr:txBody>
    </xdr:sp>
    <xdr:clientData/>
  </xdr:twoCellAnchor>
  <xdr:twoCellAnchor editAs="absolute">
    <xdr:from>
      <xdr:col>14</xdr:col>
      <xdr:colOff>57150</xdr:colOff>
      <xdr:row>0</xdr:row>
      <xdr:rowOff>0</xdr:rowOff>
    </xdr:from>
    <xdr:to>
      <xdr:col>23</xdr:col>
      <xdr:colOff>85725</xdr:colOff>
      <xdr:row>5</xdr:row>
      <xdr:rowOff>0</xdr:rowOff>
    </xdr:to>
    <xdr:sp>
      <xdr:nvSpPr>
        <xdr:cNvPr id="2" name="Textfeld 67"/>
        <xdr:cNvSpPr txBox="1">
          <a:spLocks noChangeArrowheads="1"/>
        </xdr:cNvSpPr>
      </xdr:nvSpPr>
      <xdr:spPr>
        <a:xfrm>
          <a:off x="1685925" y="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Hauptstraße 23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63868 Grosswallstadt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 06022/2207-19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 06022/2207-719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info@fbg-mso.de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28575</xdr:rowOff>
    </xdr:from>
    <xdr:to>
      <xdr:col>7</xdr:col>
      <xdr:colOff>104775</xdr:colOff>
      <xdr:row>4</xdr:row>
      <xdr:rowOff>57150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1"/>
  <sheetViews>
    <sheetView showGridLines="0" tabSelected="1" zoomScale="150" zoomScaleNormal="150" workbookViewId="0" topLeftCell="B1">
      <selection activeCell="B8" sqref="B8"/>
    </sheetView>
  </sheetViews>
  <sheetFormatPr defaultColWidth="11.421875" defaultRowHeight="12.75"/>
  <cols>
    <col min="1" max="1" width="1.1484375" style="0" customWidth="1"/>
    <col min="2" max="4" width="1.7109375" style="0" customWidth="1"/>
    <col min="5" max="5" width="2.00390625" style="0" customWidth="1"/>
    <col min="6" max="6" width="1.8515625" style="0" customWidth="1"/>
    <col min="7" max="7" width="1.57421875" style="0" customWidth="1"/>
    <col min="8" max="8" width="1.8515625" style="0" customWidth="1"/>
    <col min="9" max="9" width="2.28125" style="0" customWidth="1"/>
    <col min="10" max="33" width="1.7109375" style="0" customWidth="1"/>
    <col min="34" max="34" width="1.1484375" style="0" customWidth="1"/>
    <col min="35" max="35" width="1.8515625" style="0" customWidth="1"/>
    <col min="36" max="51" width="1.7109375" style="0" customWidth="1"/>
    <col min="52" max="52" width="2.57421875" style="0" customWidth="1"/>
    <col min="53" max="55" width="1.7109375" style="0" customWidth="1"/>
    <col min="56" max="56" width="0.71875" style="0" customWidth="1"/>
    <col min="57" max="57" width="0.85546875" style="0" customWidth="1"/>
    <col min="58" max="63" width="11.421875" style="0" hidden="1" customWidth="1"/>
  </cols>
  <sheetData>
    <row r="1" spans="1:57" ht="1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137"/>
      <c r="U1" s="137"/>
      <c r="V1" s="4"/>
      <c r="W1" s="5"/>
      <c r="X1" s="6"/>
      <c r="Y1" s="7"/>
      <c r="Z1" s="7"/>
      <c r="AA1" s="7"/>
      <c r="AB1" s="8"/>
      <c r="AC1" s="8"/>
      <c r="AD1" s="8"/>
      <c r="AE1" s="8"/>
      <c r="AF1" s="8"/>
      <c r="AG1" s="8"/>
      <c r="AH1" s="8"/>
      <c r="AI1" s="8"/>
      <c r="AJ1" s="9"/>
      <c r="AK1" s="10"/>
      <c r="AL1" s="8"/>
      <c r="AM1" s="8"/>
      <c r="AN1" s="8"/>
      <c r="AO1" s="8"/>
      <c r="AP1" s="8"/>
      <c r="AQ1" s="8"/>
      <c r="AR1" s="11"/>
      <c r="AS1" s="8"/>
      <c r="AT1" s="8"/>
      <c r="AU1" s="10"/>
      <c r="AV1" s="8"/>
      <c r="AW1" s="8"/>
      <c r="AX1" s="8"/>
      <c r="AY1" s="8"/>
      <c r="AZ1" s="8"/>
      <c r="BA1" s="8"/>
      <c r="BB1" s="8"/>
      <c r="BC1" s="8"/>
      <c r="BD1" s="8"/>
      <c r="BE1" s="12"/>
    </row>
    <row r="2" spans="1:57" ht="15" customHeight="1">
      <c r="A2" s="13"/>
      <c r="B2" s="14"/>
      <c r="C2" s="14"/>
      <c r="D2" s="14"/>
      <c r="E2" s="14"/>
      <c r="F2" s="15" t="s">
        <v>31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6"/>
      <c r="T2" s="138"/>
      <c r="U2" s="138"/>
      <c r="V2" s="16"/>
      <c r="W2" s="17"/>
      <c r="X2" s="18"/>
      <c r="Y2" s="19"/>
      <c r="Z2" s="19"/>
      <c r="AA2" s="19"/>
      <c r="AB2" s="20"/>
      <c r="AC2" s="20"/>
      <c r="AD2" s="20"/>
      <c r="AE2" s="20"/>
      <c r="AF2" s="20"/>
      <c r="AG2" s="20"/>
      <c r="AH2" s="20"/>
      <c r="AI2" s="20"/>
      <c r="AJ2" s="21"/>
      <c r="AK2" s="20"/>
      <c r="AL2" s="20"/>
      <c r="AM2" s="20"/>
      <c r="AN2" s="20"/>
      <c r="AO2" s="22"/>
      <c r="AP2" s="20"/>
      <c r="AQ2" s="20"/>
      <c r="AR2" s="20"/>
      <c r="AS2" s="23"/>
      <c r="AT2" s="24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5"/>
    </row>
    <row r="3" spans="1:57" ht="12" customHeight="1">
      <c r="A3" s="13"/>
      <c r="B3" s="14"/>
      <c r="C3" s="14"/>
      <c r="D3" s="14"/>
      <c r="E3" s="14"/>
      <c r="F3" s="2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6"/>
      <c r="T3" s="138"/>
      <c r="U3" s="138"/>
      <c r="V3" s="16"/>
      <c r="W3" s="17"/>
      <c r="X3" s="18"/>
      <c r="Y3" s="24"/>
      <c r="Z3" s="27"/>
      <c r="AA3" s="28"/>
      <c r="AB3" s="28"/>
      <c r="AC3" s="28"/>
      <c r="AD3" s="28"/>
      <c r="AE3" s="28"/>
      <c r="AF3" s="28"/>
      <c r="AG3" s="28"/>
      <c r="AH3" s="28"/>
      <c r="AI3" s="28"/>
      <c r="AJ3" s="29"/>
      <c r="AK3" s="28"/>
      <c r="AL3" s="28"/>
      <c r="AM3" s="28"/>
      <c r="AN3" s="28"/>
      <c r="AO3" s="28"/>
      <c r="AP3" s="28"/>
      <c r="AQ3" s="28"/>
      <c r="AR3" s="28"/>
      <c r="AS3" s="30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5"/>
    </row>
    <row r="4" spans="1:57" ht="1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16"/>
      <c r="U4" s="16"/>
      <c r="V4" s="16"/>
      <c r="W4" s="17"/>
      <c r="X4" s="31"/>
      <c r="Y4" s="32"/>
      <c r="Z4" s="32"/>
      <c r="AA4" s="32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</row>
    <row r="5" spans="1:57" ht="7.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37"/>
      <c r="V5" s="37"/>
      <c r="W5" s="37"/>
      <c r="X5" s="37"/>
      <c r="Y5" s="37"/>
      <c r="Z5" s="37"/>
      <c r="AA5" s="37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X5" s="38"/>
      <c r="AY5" s="108" t="s">
        <v>30</v>
      </c>
      <c r="BA5" s="38"/>
      <c r="BB5" s="38"/>
      <c r="BC5" s="38"/>
      <c r="BD5" s="38"/>
      <c r="BE5" s="39"/>
    </row>
    <row r="6" spans="1:57" ht="5.25" customHeight="1" thickBo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3"/>
    </row>
    <row r="7" spans="1:57" ht="15" customHeight="1" thickBot="1">
      <c r="A7" s="44"/>
      <c r="B7" s="45" t="s">
        <v>9</v>
      </c>
      <c r="C7" s="46"/>
      <c r="D7" s="46"/>
      <c r="E7" s="46"/>
      <c r="F7" s="46"/>
      <c r="G7" s="46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  <c r="V7" s="49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</row>
    <row r="8" spans="1:57" ht="20.25" customHeight="1">
      <c r="A8" s="44"/>
      <c r="B8" s="82"/>
      <c r="C8" s="83"/>
      <c r="D8" s="83"/>
      <c r="E8" s="83"/>
      <c r="F8" s="83"/>
      <c r="G8" s="83"/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  <c r="U8" s="8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85"/>
      <c r="AL8" s="85"/>
      <c r="AM8" s="85"/>
      <c r="AN8" s="85"/>
      <c r="AO8" s="85"/>
      <c r="AP8" s="86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52"/>
      <c r="BE8" s="51"/>
    </row>
    <row r="9" spans="1:57" s="98" customFormat="1" ht="9" customHeight="1">
      <c r="A9" s="92"/>
      <c r="B9" s="93" t="s">
        <v>10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4" t="s">
        <v>11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5"/>
      <c r="AK9" s="94" t="s">
        <v>12</v>
      </c>
      <c r="AL9" s="94"/>
      <c r="AM9" s="94"/>
      <c r="AN9" s="94"/>
      <c r="AO9" s="94"/>
      <c r="AP9" s="95"/>
      <c r="AQ9" s="94"/>
      <c r="AR9" s="94"/>
      <c r="AS9" s="94" t="s">
        <v>13</v>
      </c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6"/>
      <c r="BE9" s="97"/>
    </row>
    <row r="10" spans="1:58" ht="20.25" customHeight="1">
      <c r="A10" s="44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90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90"/>
      <c r="AR10" s="88"/>
      <c r="AS10" s="88"/>
      <c r="AT10" s="88"/>
      <c r="AU10" s="88"/>
      <c r="AV10" s="88"/>
      <c r="AW10" s="88"/>
      <c r="AX10" s="88"/>
      <c r="AY10" s="88"/>
      <c r="AZ10" s="88"/>
      <c r="BA10" s="53"/>
      <c r="BB10" s="139"/>
      <c r="BC10" s="139"/>
      <c r="BD10" s="54"/>
      <c r="BE10" s="55"/>
      <c r="BF10" s="56"/>
    </row>
    <row r="11" spans="1:57" s="98" customFormat="1" ht="9.75" customHeight="1" thickBot="1">
      <c r="A11" s="92"/>
      <c r="B11" s="99" t="s">
        <v>14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100"/>
      <c r="U11" s="57" t="s">
        <v>15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101" t="s">
        <v>16</v>
      </c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102" t="s">
        <v>17</v>
      </c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103"/>
      <c r="BE11" s="97"/>
    </row>
    <row r="12" spans="1:57" ht="5.25" customHeight="1" thickBot="1">
      <c r="A12" s="44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58"/>
    </row>
    <row r="13" spans="1:57" ht="15" customHeight="1" thickBot="1">
      <c r="A13" s="44"/>
      <c r="B13" s="59" t="s">
        <v>22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1"/>
      <c r="V13" s="49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50"/>
      <c r="BE13" s="51"/>
    </row>
    <row r="14" spans="1:57" ht="18.75" customHeight="1">
      <c r="A14" s="44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6"/>
      <c r="AW14" s="85"/>
      <c r="AX14" s="85"/>
      <c r="AY14" s="85"/>
      <c r="AZ14" s="85"/>
      <c r="BA14" s="85"/>
      <c r="BB14" s="85"/>
      <c r="BC14" s="85"/>
      <c r="BD14" s="63"/>
      <c r="BE14" s="51"/>
    </row>
    <row r="15" spans="1:57" s="98" customFormat="1" ht="9" customHeight="1" thickBot="1">
      <c r="A15" s="92"/>
      <c r="B15" s="104" t="s">
        <v>20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  <c r="AI15" s="105" t="s">
        <v>25</v>
      </c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6"/>
      <c r="AW15" s="105" t="s">
        <v>21</v>
      </c>
      <c r="AX15" s="105"/>
      <c r="AY15" s="105"/>
      <c r="AZ15" s="105"/>
      <c r="BA15" s="105"/>
      <c r="BB15" s="105"/>
      <c r="BC15" s="105"/>
      <c r="BD15" s="107"/>
      <c r="BE15" s="97"/>
    </row>
    <row r="16" spans="1:57" ht="15" customHeight="1" thickTop="1">
      <c r="A16" s="44"/>
      <c r="B16" s="179" t="s">
        <v>0</v>
      </c>
      <c r="C16" s="180"/>
      <c r="D16" s="180"/>
      <c r="E16" s="180"/>
      <c r="F16" s="180"/>
      <c r="G16" s="167" t="s">
        <v>7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58" t="s">
        <v>8</v>
      </c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60"/>
      <c r="BE16" s="51"/>
    </row>
    <row r="17" spans="1:57" ht="15" customHeight="1">
      <c r="A17" s="44"/>
      <c r="B17" s="171" t="s">
        <v>1</v>
      </c>
      <c r="C17" s="172"/>
      <c r="D17" s="172"/>
      <c r="E17" s="172"/>
      <c r="F17" s="172"/>
      <c r="G17" s="168" t="s">
        <v>2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1">
        <v>4</v>
      </c>
      <c r="AN17" s="161"/>
      <c r="AO17" s="161"/>
      <c r="AP17" s="161"/>
      <c r="AQ17" s="161"/>
      <c r="AR17" s="161"/>
      <c r="AS17" s="161"/>
      <c r="AT17" s="162" t="s">
        <v>3</v>
      </c>
      <c r="AU17" s="162"/>
      <c r="AV17" s="162"/>
      <c r="AW17" s="162"/>
      <c r="AX17" s="162"/>
      <c r="AY17" s="163" t="s">
        <v>29</v>
      </c>
      <c r="AZ17" s="164"/>
      <c r="BA17" s="164"/>
      <c r="BB17" s="164"/>
      <c r="BC17" s="164"/>
      <c r="BD17" s="165"/>
      <c r="BE17" s="51"/>
    </row>
    <row r="18" spans="1:57" ht="15" customHeight="1">
      <c r="A18" s="44"/>
      <c r="B18" s="173" t="s">
        <v>4</v>
      </c>
      <c r="C18" s="170"/>
      <c r="D18" s="170"/>
      <c r="E18" s="170"/>
      <c r="F18" s="170"/>
      <c r="G18" s="169" t="s">
        <v>26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40" t="s">
        <v>5</v>
      </c>
      <c r="AN18" s="140"/>
      <c r="AO18" s="140"/>
      <c r="AP18" s="140"/>
      <c r="AQ18" s="140"/>
      <c r="AR18" s="140"/>
      <c r="AS18" s="140"/>
      <c r="AT18" s="166" t="s">
        <v>6</v>
      </c>
      <c r="AU18" s="166"/>
      <c r="AV18" s="166"/>
      <c r="AW18" s="166"/>
      <c r="AX18" s="166"/>
      <c r="AY18" s="140" t="s">
        <v>23</v>
      </c>
      <c r="AZ18" s="140"/>
      <c r="BA18" s="140"/>
      <c r="BB18" s="140"/>
      <c r="BC18" s="140"/>
      <c r="BD18" s="141"/>
      <c r="BE18" s="51"/>
    </row>
    <row r="19" spans="1:57" ht="15" customHeight="1" thickBot="1">
      <c r="A19" s="44"/>
      <c r="B19" s="174" t="s">
        <v>27</v>
      </c>
      <c r="C19" s="175"/>
      <c r="D19" s="175"/>
      <c r="E19" s="175"/>
      <c r="F19" s="175"/>
      <c r="G19" s="156" t="s">
        <v>28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3"/>
      <c r="BE19" s="51"/>
    </row>
    <row r="20" spans="1:62" ht="15" customHeight="1">
      <c r="A20" s="44"/>
      <c r="B20" s="176">
        <v>15</v>
      </c>
      <c r="C20" s="177"/>
      <c r="D20" s="177"/>
      <c r="E20" s="177"/>
      <c r="F20" s="178"/>
      <c r="G20" s="144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6"/>
      <c r="AM20" s="147"/>
      <c r="AN20" s="148"/>
      <c r="AO20" s="148"/>
      <c r="AP20" s="148"/>
      <c r="AQ20" s="148"/>
      <c r="AR20" s="148"/>
      <c r="AS20" s="149"/>
      <c r="AT20" s="150">
        <f>BJ20</f>
        <v>0.06</v>
      </c>
      <c r="AU20" s="151">
        <f aca="true" t="shared" si="0" ref="AU20:AX21">((AQ20)/2/100)^2*PI()*$D$14</f>
        <v>0</v>
      </c>
      <c r="AV20" s="151">
        <f t="shared" si="0"/>
        <v>0</v>
      </c>
      <c r="AW20" s="151">
        <f t="shared" si="0"/>
        <v>0</v>
      </c>
      <c r="AX20" s="152">
        <f t="shared" si="0"/>
        <v>0</v>
      </c>
      <c r="AY20" s="153">
        <f>BH20*AT20</f>
        <v>0</v>
      </c>
      <c r="AZ20" s="154"/>
      <c r="BA20" s="154"/>
      <c r="BB20" s="154"/>
      <c r="BC20" s="154"/>
      <c r="BD20" s="155"/>
      <c r="BE20" s="51"/>
      <c r="BG20">
        <f>AM20</f>
        <v>0</v>
      </c>
      <c r="BH20">
        <f>ROUNDDOWN(AM20,0)</f>
        <v>0</v>
      </c>
      <c r="BI20">
        <f aca="true" t="shared" si="1" ref="BI20:BI33">((B20-1)/2/100)^2*PI()*$AM$17</f>
        <v>0.06157521601035995</v>
      </c>
      <c r="BJ20">
        <f>ROUND(BI20,2)</f>
        <v>0.06</v>
      </c>
    </row>
    <row r="21" spans="1:62" ht="15" customHeight="1">
      <c r="A21" s="44"/>
      <c r="B21" s="134">
        <v>16</v>
      </c>
      <c r="C21" s="135"/>
      <c r="D21" s="135"/>
      <c r="E21" s="135"/>
      <c r="F21" s="136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4"/>
      <c r="AM21" s="131"/>
      <c r="AN21" s="132"/>
      <c r="AO21" s="132"/>
      <c r="AP21" s="132"/>
      <c r="AQ21" s="132"/>
      <c r="AR21" s="132"/>
      <c r="AS21" s="133"/>
      <c r="AT21" s="125">
        <f>BJ21</f>
        <v>0.07</v>
      </c>
      <c r="AU21" s="126">
        <f t="shared" si="0"/>
        <v>0</v>
      </c>
      <c r="AV21" s="126">
        <f t="shared" si="0"/>
        <v>0</v>
      </c>
      <c r="AW21" s="126">
        <f t="shared" si="0"/>
        <v>0</v>
      </c>
      <c r="AX21" s="127">
        <f t="shared" si="0"/>
        <v>0</v>
      </c>
      <c r="AY21" s="128">
        <f>BH21*AT21</f>
        <v>0</v>
      </c>
      <c r="AZ21" s="129"/>
      <c r="BA21" s="129"/>
      <c r="BB21" s="129"/>
      <c r="BC21" s="129"/>
      <c r="BD21" s="130"/>
      <c r="BE21" s="51"/>
      <c r="BG21">
        <f aca="true" t="shared" si="2" ref="BG21:BG53">AM21</f>
        <v>0</v>
      </c>
      <c r="BH21">
        <f aca="true" t="shared" si="3" ref="BH21:BH53">ROUNDDOWN(BG21,0)</f>
        <v>0</v>
      </c>
      <c r="BI21">
        <f t="shared" si="1"/>
        <v>0.07068583470577035</v>
      </c>
      <c r="BJ21">
        <f aca="true" t="shared" si="4" ref="BJ21:BJ53">ROUND(BI21,2)</f>
        <v>0.07</v>
      </c>
    </row>
    <row r="22" spans="1:62" ht="15" customHeight="1">
      <c r="A22" s="44"/>
      <c r="B22" s="134">
        <v>17</v>
      </c>
      <c r="C22" s="135"/>
      <c r="D22" s="135"/>
      <c r="E22" s="135"/>
      <c r="F22" s="136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4"/>
      <c r="AM22" s="131"/>
      <c r="AN22" s="132"/>
      <c r="AO22" s="132"/>
      <c r="AP22" s="132"/>
      <c r="AQ22" s="132"/>
      <c r="AR22" s="132"/>
      <c r="AS22" s="133"/>
      <c r="AT22" s="125">
        <f aca="true" t="shared" si="5" ref="AT22:AT52">BJ22</f>
        <v>0.08</v>
      </c>
      <c r="AU22" s="126">
        <f aca="true" t="shared" si="6" ref="AU22:AU53">((AQ22)/2/100)^2*PI()*$D$14</f>
        <v>0</v>
      </c>
      <c r="AV22" s="126">
        <f aca="true" t="shared" si="7" ref="AV22:AV53">((AR22)/2/100)^2*PI()*$D$14</f>
        <v>0</v>
      </c>
      <c r="AW22" s="126">
        <f aca="true" t="shared" si="8" ref="AW22:AW53">((AS22)/2/100)^2*PI()*$D$14</f>
        <v>0</v>
      </c>
      <c r="AX22" s="127">
        <f aca="true" t="shared" si="9" ref="AX22:AX53">((AT22)/2/100)^2*PI()*$D$14</f>
        <v>0</v>
      </c>
      <c r="AY22" s="128">
        <f aca="true" t="shared" si="10" ref="AY22:AY53">BH22*AT22</f>
        <v>0</v>
      </c>
      <c r="AZ22" s="129"/>
      <c r="BA22" s="129"/>
      <c r="BB22" s="129"/>
      <c r="BC22" s="129"/>
      <c r="BD22" s="130"/>
      <c r="BE22" s="51"/>
      <c r="BG22">
        <f t="shared" si="2"/>
        <v>0</v>
      </c>
      <c r="BH22">
        <f t="shared" si="3"/>
        <v>0</v>
      </c>
      <c r="BI22">
        <f t="shared" si="1"/>
        <v>0.0804247719318987</v>
      </c>
      <c r="BJ22">
        <f t="shared" si="4"/>
        <v>0.08</v>
      </c>
    </row>
    <row r="23" spans="1:62" ht="15" customHeight="1">
      <c r="A23" s="44"/>
      <c r="B23" s="134">
        <v>18</v>
      </c>
      <c r="C23" s="135"/>
      <c r="D23" s="135"/>
      <c r="E23" s="135"/>
      <c r="F23" s="136"/>
      <c r="G23" s="122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4"/>
      <c r="AM23" s="131"/>
      <c r="AN23" s="132"/>
      <c r="AO23" s="132"/>
      <c r="AP23" s="132"/>
      <c r="AQ23" s="132"/>
      <c r="AR23" s="132"/>
      <c r="AS23" s="133"/>
      <c r="AT23" s="125">
        <f t="shared" si="5"/>
        <v>0.09</v>
      </c>
      <c r="AU23" s="126">
        <f t="shared" si="6"/>
        <v>0</v>
      </c>
      <c r="AV23" s="126">
        <f t="shared" si="7"/>
        <v>0</v>
      </c>
      <c r="AW23" s="126">
        <f t="shared" si="8"/>
        <v>0</v>
      </c>
      <c r="AX23" s="127">
        <f t="shared" si="9"/>
        <v>0</v>
      </c>
      <c r="AY23" s="128">
        <f t="shared" si="10"/>
        <v>0</v>
      </c>
      <c r="AZ23" s="129"/>
      <c r="BA23" s="129"/>
      <c r="BB23" s="129"/>
      <c r="BC23" s="129"/>
      <c r="BD23" s="130"/>
      <c r="BE23" s="51"/>
      <c r="BG23">
        <f t="shared" si="2"/>
        <v>0</v>
      </c>
      <c r="BH23">
        <f t="shared" si="3"/>
        <v>0</v>
      </c>
      <c r="BI23">
        <f t="shared" si="1"/>
        <v>0.09079202768874504</v>
      </c>
      <c r="BJ23">
        <f t="shared" si="4"/>
        <v>0.09</v>
      </c>
    </row>
    <row r="24" spans="1:62" ht="15" customHeight="1">
      <c r="A24" s="44"/>
      <c r="B24" s="134">
        <v>19</v>
      </c>
      <c r="C24" s="135"/>
      <c r="D24" s="135"/>
      <c r="E24" s="135"/>
      <c r="F24" s="136"/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4"/>
      <c r="AM24" s="131"/>
      <c r="AN24" s="132"/>
      <c r="AO24" s="132"/>
      <c r="AP24" s="132"/>
      <c r="AQ24" s="132"/>
      <c r="AR24" s="132"/>
      <c r="AS24" s="133"/>
      <c r="AT24" s="125">
        <f t="shared" si="5"/>
        <v>0.1</v>
      </c>
      <c r="AU24" s="126">
        <f t="shared" si="6"/>
        <v>0</v>
      </c>
      <c r="AV24" s="126">
        <f t="shared" si="7"/>
        <v>0</v>
      </c>
      <c r="AW24" s="126">
        <f t="shared" si="8"/>
        <v>0</v>
      </c>
      <c r="AX24" s="127">
        <f t="shared" si="9"/>
        <v>0</v>
      </c>
      <c r="AY24" s="128">
        <f t="shared" si="10"/>
        <v>0</v>
      </c>
      <c r="AZ24" s="129"/>
      <c r="BA24" s="129"/>
      <c r="BB24" s="129"/>
      <c r="BC24" s="129"/>
      <c r="BD24" s="130"/>
      <c r="BE24" s="58"/>
      <c r="BG24">
        <f t="shared" si="2"/>
        <v>0</v>
      </c>
      <c r="BH24">
        <f t="shared" si="3"/>
        <v>0</v>
      </c>
      <c r="BI24">
        <f t="shared" si="1"/>
        <v>0.10178760197630929</v>
      </c>
      <c r="BJ24">
        <f t="shared" si="4"/>
        <v>0.1</v>
      </c>
    </row>
    <row r="25" spans="1:62" ht="15" customHeight="1">
      <c r="A25" s="44"/>
      <c r="B25" s="134">
        <v>20</v>
      </c>
      <c r="C25" s="135"/>
      <c r="D25" s="135"/>
      <c r="E25" s="135"/>
      <c r="F25" s="136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4"/>
      <c r="AM25" s="131"/>
      <c r="AN25" s="132"/>
      <c r="AO25" s="132"/>
      <c r="AP25" s="132"/>
      <c r="AQ25" s="132"/>
      <c r="AR25" s="132"/>
      <c r="AS25" s="133"/>
      <c r="AT25" s="125">
        <f t="shared" si="5"/>
        <v>0.11</v>
      </c>
      <c r="AU25" s="126">
        <f t="shared" si="6"/>
        <v>0</v>
      </c>
      <c r="AV25" s="126">
        <f t="shared" si="7"/>
        <v>0</v>
      </c>
      <c r="AW25" s="126">
        <f t="shared" si="8"/>
        <v>0</v>
      </c>
      <c r="AX25" s="127">
        <f t="shared" si="9"/>
        <v>0</v>
      </c>
      <c r="AY25" s="128">
        <f t="shared" si="10"/>
        <v>0</v>
      </c>
      <c r="AZ25" s="129"/>
      <c r="BA25" s="129"/>
      <c r="BB25" s="129"/>
      <c r="BC25" s="129"/>
      <c r="BD25" s="130"/>
      <c r="BE25" s="51"/>
      <c r="BG25">
        <f t="shared" si="2"/>
        <v>0</v>
      </c>
      <c r="BH25">
        <f t="shared" si="3"/>
        <v>0</v>
      </c>
      <c r="BI25">
        <f t="shared" si="1"/>
        <v>0.11341149479459153</v>
      </c>
      <c r="BJ25">
        <f t="shared" si="4"/>
        <v>0.11</v>
      </c>
    </row>
    <row r="26" spans="1:62" ht="15" customHeight="1">
      <c r="A26" s="44"/>
      <c r="B26" s="134">
        <v>21</v>
      </c>
      <c r="C26" s="135"/>
      <c r="D26" s="135"/>
      <c r="E26" s="135"/>
      <c r="F26" s="136"/>
      <c r="G26" s="1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4"/>
      <c r="AM26" s="131"/>
      <c r="AN26" s="132"/>
      <c r="AO26" s="132"/>
      <c r="AP26" s="132"/>
      <c r="AQ26" s="132"/>
      <c r="AR26" s="132"/>
      <c r="AS26" s="133"/>
      <c r="AT26" s="125">
        <f t="shared" si="5"/>
        <v>0.13</v>
      </c>
      <c r="AU26" s="126">
        <f t="shared" si="6"/>
        <v>0</v>
      </c>
      <c r="AV26" s="126">
        <f t="shared" si="7"/>
        <v>0</v>
      </c>
      <c r="AW26" s="126">
        <f t="shared" si="8"/>
        <v>0</v>
      </c>
      <c r="AX26" s="127">
        <f t="shared" si="9"/>
        <v>0</v>
      </c>
      <c r="AY26" s="128">
        <f t="shared" si="10"/>
        <v>0</v>
      </c>
      <c r="AZ26" s="129"/>
      <c r="BA26" s="129"/>
      <c r="BB26" s="129"/>
      <c r="BC26" s="129"/>
      <c r="BD26" s="130"/>
      <c r="BE26" s="51"/>
      <c r="BG26">
        <f t="shared" si="2"/>
        <v>0</v>
      </c>
      <c r="BH26">
        <f t="shared" si="3"/>
        <v>0</v>
      </c>
      <c r="BI26">
        <f t="shared" si="1"/>
        <v>0.12566370614359174</v>
      </c>
      <c r="BJ26">
        <f t="shared" si="4"/>
        <v>0.13</v>
      </c>
    </row>
    <row r="27" spans="1:62" ht="15" customHeight="1">
      <c r="A27" s="44"/>
      <c r="B27" s="134">
        <v>22</v>
      </c>
      <c r="C27" s="135"/>
      <c r="D27" s="135"/>
      <c r="E27" s="135"/>
      <c r="F27" s="136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4"/>
      <c r="AM27" s="131"/>
      <c r="AN27" s="132"/>
      <c r="AO27" s="132"/>
      <c r="AP27" s="132"/>
      <c r="AQ27" s="132"/>
      <c r="AR27" s="132"/>
      <c r="AS27" s="133"/>
      <c r="AT27" s="125">
        <f t="shared" si="5"/>
        <v>0.14</v>
      </c>
      <c r="AU27" s="126">
        <f t="shared" si="6"/>
        <v>0</v>
      </c>
      <c r="AV27" s="126">
        <f t="shared" si="7"/>
        <v>0</v>
      </c>
      <c r="AW27" s="126">
        <f t="shared" si="8"/>
        <v>0</v>
      </c>
      <c r="AX27" s="127">
        <f t="shared" si="9"/>
        <v>0</v>
      </c>
      <c r="AY27" s="128">
        <f t="shared" si="10"/>
        <v>0</v>
      </c>
      <c r="AZ27" s="129"/>
      <c r="BA27" s="129"/>
      <c r="BB27" s="129"/>
      <c r="BC27" s="129"/>
      <c r="BD27" s="130"/>
      <c r="BE27" s="51"/>
      <c r="BG27">
        <f t="shared" si="2"/>
        <v>0</v>
      </c>
      <c r="BH27">
        <f t="shared" si="3"/>
        <v>0</v>
      </c>
      <c r="BI27">
        <f t="shared" si="1"/>
        <v>0.13854423602330987</v>
      </c>
      <c r="BJ27">
        <f t="shared" si="4"/>
        <v>0.14</v>
      </c>
    </row>
    <row r="28" spans="1:62" ht="15" customHeight="1">
      <c r="A28" s="44"/>
      <c r="B28" s="134">
        <v>23</v>
      </c>
      <c r="C28" s="135"/>
      <c r="D28" s="135"/>
      <c r="E28" s="135"/>
      <c r="F28" s="136"/>
      <c r="G28" s="122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4"/>
      <c r="AM28" s="131"/>
      <c r="AN28" s="132"/>
      <c r="AO28" s="132"/>
      <c r="AP28" s="132"/>
      <c r="AQ28" s="132"/>
      <c r="AR28" s="132"/>
      <c r="AS28" s="133"/>
      <c r="AT28" s="125">
        <f t="shared" si="5"/>
        <v>0.15</v>
      </c>
      <c r="AU28" s="126">
        <f t="shared" si="6"/>
        <v>0</v>
      </c>
      <c r="AV28" s="126">
        <f t="shared" si="7"/>
        <v>0</v>
      </c>
      <c r="AW28" s="126">
        <f t="shared" si="8"/>
        <v>0</v>
      </c>
      <c r="AX28" s="127">
        <f t="shared" si="9"/>
        <v>0</v>
      </c>
      <c r="AY28" s="128">
        <f t="shared" si="10"/>
        <v>0</v>
      </c>
      <c r="AZ28" s="129"/>
      <c r="BA28" s="129"/>
      <c r="BB28" s="129"/>
      <c r="BC28" s="129"/>
      <c r="BD28" s="130"/>
      <c r="BE28" s="51"/>
      <c r="BG28">
        <f t="shared" si="2"/>
        <v>0</v>
      </c>
      <c r="BH28">
        <f t="shared" si="3"/>
        <v>0</v>
      </c>
      <c r="BI28">
        <f t="shared" si="1"/>
        <v>0.152053084433746</v>
      </c>
      <c r="BJ28">
        <f t="shared" si="4"/>
        <v>0.15</v>
      </c>
    </row>
    <row r="29" spans="1:62" ht="15" customHeight="1">
      <c r="A29" s="44"/>
      <c r="B29" s="134">
        <v>24</v>
      </c>
      <c r="C29" s="135"/>
      <c r="D29" s="135"/>
      <c r="E29" s="135"/>
      <c r="F29" s="136"/>
      <c r="G29" s="12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4"/>
      <c r="AM29" s="131"/>
      <c r="AN29" s="132"/>
      <c r="AO29" s="132"/>
      <c r="AP29" s="132"/>
      <c r="AQ29" s="132"/>
      <c r="AR29" s="132"/>
      <c r="AS29" s="133"/>
      <c r="AT29" s="125">
        <f t="shared" si="5"/>
        <v>0.17</v>
      </c>
      <c r="AU29" s="126">
        <f t="shared" si="6"/>
        <v>0</v>
      </c>
      <c r="AV29" s="126">
        <f t="shared" si="7"/>
        <v>0</v>
      </c>
      <c r="AW29" s="126">
        <f t="shared" si="8"/>
        <v>0</v>
      </c>
      <c r="AX29" s="127">
        <f t="shared" si="9"/>
        <v>0</v>
      </c>
      <c r="AY29" s="128">
        <f t="shared" si="10"/>
        <v>0</v>
      </c>
      <c r="AZ29" s="129"/>
      <c r="BA29" s="129"/>
      <c r="BB29" s="129"/>
      <c r="BC29" s="129"/>
      <c r="BD29" s="130"/>
      <c r="BE29" s="51"/>
      <c r="BG29">
        <f t="shared" si="2"/>
        <v>0</v>
      </c>
      <c r="BH29">
        <f t="shared" si="3"/>
        <v>0</v>
      </c>
      <c r="BI29">
        <f t="shared" si="1"/>
        <v>0.16619025137490007</v>
      </c>
      <c r="BJ29">
        <f t="shared" si="4"/>
        <v>0.17</v>
      </c>
    </row>
    <row r="30" spans="1:62" ht="15" customHeight="1">
      <c r="A30" s="44"/>
      <c r="B30" s="134">
        <v>25</v>
      </c>
      <c r="C30" s="135"/>
      <c r="D30" s="135"/>
      <c r="E30" s="135"/>
      <c r="F30" s="136"/>
      <c r="G30" s="122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4"/>
      <c r="AM30" s="131"/>
      <c r="AN30" s="132"/>
      <c r="AO30" s="132"/>
      <c r="AP30" s="132"/>
      <c r="AQ30" s="132"/>
      <c r="AR30" s="132"/>
      <c r="AS30" s="133"/>
      <c r="AT30" s="125">
        <f t="shared" si="5"/>
        <v>0.18</v>
      </c>
      <c r="AU30" s="126">
        <f t="shared" si="6"/>
        <v>0</v>
      </c>
      <c r="AV30" s="126">
        <f t="shared" si="7"/>
        <v>0</v>
      </c>
      <c r="AW30" s="126">
        <f t="shared" si="8"/>
        <v>0</v>
      </c>
      <c r="AX30" s="127">
        <f t="shared" si="9"/>
        <v>0</v>
      </c>
      <c r="AY30" s="128">
        <f t="shared" si="10"/>
        <v>0</v>
      </c>
      <c r="AZ30" s="129"/>
      <c r="BA30" s="129"/>
      <c r="BB30" s="129"/>
      <c r="BC30" s="129"/>
      <c r="BD30" s="130"/>
      <c r="BE30" s="51"/>
      <c r="BG30">
        <f t="shared" si="2"/>
        <v>0</v>
      </c>
      <c r="BH30">
        <f t="shared" si="3"/>
        <v>0</v>
      </c>
      <c r="BI30">
        <f t="shared" si="1"/>
        <v>0.18095573684677208</v>
      </c>
      <c r="BJ30">
        <f t="shared" si="4"/>
        <v>0.18</v>
      </c>
    </row>
    <row r="31" spans="1:62" ht="15" customHeight="1">
      <c r="A31" s="44"/>
      <c r="B31" s="134">
        <v>26</v>
      </c>
      <c r="C31" s="135"/>
      <c r="D31" s="135"/>
      <c r="E31" s="135"/>
      <c r="F31" s="136"/>
      <c r="G31" s="122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4"/>
      <c r="AM31" s="131"/>
      <c r="AN31" s="132"/>
      <c r="AO31" s="132"/>
      <c r="AP31" s="132"/>
      <c r="AQ31" s="132"/>
      <c r="AR31" s="132"/>
      <c r="AS31" s="133"/>
      <c r="AT31" s="125">
        <f t="shared" si="5"/>
        <v>0.2</v>
      </c>
      <c r="AU31" s="126">
        <f t="shared" si="6"/>
        <v>0</v>
      </c>
      <c r="AV31" s="126">
        <f t="shared" si="7"/>
        <v>0</v>
      </c>
      <c r="AW31" s="126">
        <f t="shared" si="8"/>
        <v>0</v>
      </c>
      <c r="AX31" s="127">
        <f t="shared" si="9"/>
        <v>0</v>
      </c>
      <c r="AY31" s="128">
        <f t="shared" si="10"/>
        <v>0</v>
      </c>
      <c r="AZ31" s="129"/>
      <c r="BA31" s="129"/>
      <c r="BB31" s="129"/>
      <c r="BC31" s="129"/>
      <c r="BD31" s="130"/>
      <c r="BE31" s="51"/>
      <c r="BG31">
        <f t="shared" si="2"/>
        <v>0</v>
      </c>
      <c r="BH31">
        <f t="shared" si="3"/>
        <v>0</v>
      </c>
      <c r="BI31">
        <f t="shared" si="1"/>
        <v>0.19634954084936207</v>
      </c>
      <c r="BJ31">
        <f t="shared" si="4"/>
        <v>0.2</v>
      </c>
    </row>
    <row r="32" spans="1:62" ht="15" customHeight="1">
      <c r="A32" s="44"/>
      <c r="B32" s="134">
        <v>27</v>
      </c>
      <c r="C32" s="135"/>
      <c r="D32" s="135"/>
      <c r="E32" s="135"/>
      <c r="F32" s="136"/>
      <c r="G32" s="122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4"/>
      <c r="AM32" s="131"/>
      <c r="AN32" s="132"/>
      <c r="AO32" s="132"/>
      <c r="AP32" s="132"/>
      <c r="AQ32" s="132"/>
      <c r="AR32" s="132"/>
      <c r="AS32" s="133"/>
      <c r="AT32" s="125">
        <f t="shared" si="5"/>
        <v>0.21</v>
      </c>
      <c r="AU32" s="126">
        <f t="shared" si="6"/>
        <v>0</v>
      </c>
      <c r="AV32" s="126">
        <f t="shared" si="7"/>
        <v>0</v>
      </c>
      <c r="AW32" s="126">
        <f t="shared" si="8"/>
        <v>0</v>
      </c>
      <c r="AX32" s="127">
        <f t="shared" si="9"/>
        <v>0</v>
      </c>
      <c r="AY32" s="128">
        <f t="shared" si="10"/>
        <v>0</v>
      </c>
      <c r="AZ32" s="129"/>
      <c r="BA32" s="129"/>
      <c r="BB32" s="129"/>
      <c r="BC32" s="129"/>
      <c r="BD32" s="130"/>
      <c r="BE32" s="58"/>
      <c r="BG32">
        <f t="shared" si="2"/>
        <v>0</v>
      </c>
      <c r="BH32">
        <f t="shared" si="3"/>
        <v>0</v>
      </c>
      <c r="BI32">
        <f t="shared" si="1"/>
        <v>0.21237166338267005</v>
      </c>
      <c r="BJ32">
        <f t="shared" si="4"/>
        <v>0.21</v>
      </c>
    </row>
    <row r="33" spans="1:62" ht="15" customHeight="1">
      <c r="A33" s="44"/>
      <c r="B33" s="134">
        <v>28</v>
      </c>
      <c r="C33" s="135"/>
      <c r="D33" s="135"/>
      <c r="E33" s="135"/>
      <c r="F33" s="136"/>
      <c r="G33" s="122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  <c r="AM33" s="131"/>
      <c r="AN33" s="132"/>
      <c r="AO33" s="132"/>
      <c r="AP33" s="132"/>
      <c r="AQ33" s="132"/>
      <c r="AR33" s="132"/>
      <c r="AS33" s="133"/>
      <c r="AT33" s="125">
        <f t="shared" si="5"/>
        <v>0.23</v>
      </c>
      <c r="AU33" s="126">
        <f t="shared" si="6"/>
        <v>0</v>
      </c>
      <c r="AV33" s="126">
        <f t="shared" si="7"/>
        <v>0</v>
      </c>
      <c r="AW33" s="126">
        <f t="shared" si="8"/>
        <v>0</v>
      </c>
      <c r="AX33" s="127">
        <f t="shared" si="9"/>
        <v>0</v>
      </c>
      <c r="AY33" s="128">
        <f t="shared" si="10"/>
        <v>0</v>
      </c>
      <c r="AZ33" s="129"/>
      <c r="BA33" s="129"/>
      <c r="BB33" s="129"/>
      <c r="BC33" s="129"/>
      <c r="BD33" s="130"/>
      <c r="BE33" s="51"/>
      <c r="BG33">
        <f t="shared" si="2"/>
        <v>0</v>
      </c>
      <c r="BH33">
        <f t="shared" si="3"/>
        <v>0</v>
      </c>
      <c r="BI33">
        <f t="shared" si="1"/>
        <v>0.22902210444669593</v>
      </c>
      <c r="BJ33">
        <f t="shared" si="4"/>
        <v>0.23</v>
      </c>
    </row>
    <row r="34" spans="1:62" ht="15" customHeight="1">
      <c r="A34" s="44"/>
      <c r="B34" s="134">
        <v>29</v>
      </c>
      <c r="C34" s="135"/>
      <c r="D34" s="135"/>
      <c r="E34" s="135"/>
      <c r="F34" s="136"/>
      <c r="G34" s="122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4"/>
      <c r="AM34" s="131"/>
      <c r="AN34" s="132"/>
      <c r="AO34" s="132"/>
      <c r="AP34" s="132"/>
      <c r="AQ34" s="132"/>
      <c r="AR34" s="132"/>
      <c r="AS34" s="133"/>
      <c r="AT34" s="125">
        <f t="shared" si="5"/>
        <v>0.23</v>
      </c>
      <c r="AU34" s="126">
        <f t="shared" si="6"/>
        <v>0</v>
      </c>
      <c r="AV34" s="126">
        <f t="shared" si="7"/>
        <v>0</v>
      </c>
      <c r="AW34" s="126">
        <f t="shared" si="8"/>
        <v>0</v>
      </c>
      <c r="AX34" s="127">
        <f t="shared" si="9"/>
        <v>0</v>
      </c>
      <c r="AY34" s="128">
        <f t="shared" si="10"/>
        <v>0</v>
      </c>
      <c r="AZ34" s="129"/>
      <c r="BA34" s="129"/>
      <c r="BB34" s="129"/>
      <c r="BC34" s="129"/>
      <c r="BD34" s="130"/>
      <c r="BE34" s="51"/>
      <c r="BG34">
        <f t="shared" si="2"/>
        <v>0</v>
      </c>
      <c r="BH34">
        <f t="shared" si="3"/>
        <v>0</v>
      </c>
      <c r="BI34">
        <f>((B34-2)/2/100)^2*PI()*$AM$17</f>
        <v>0.22902210444669593</v>
      </c>
      <c r="BJ34">
        <f t="shared" si="4"/>
        <v>0.23</v>
      </c>
    </row>
    <row r="35" spans="1:62" ht="15" customHeight="1">
      <c r="A35" s="44"/>
      <c r="B35" s="134">
        <v>30</v>
      </c>
      <c r="C35" s="135"/>
      <c r="D35" s="135"/>
      <c r="E35" s="135"/>
      <c r="F35" s="136"/>
      <c r="G35" s="122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4"/>
      <c r="AM35" s="131"/>
      <c r="AN35" s="132"/>
      <c r="AO35" s="132"/>
      <c r="AP35" s="132"/>
      <c r="AQ35" s="132"/>
      <c r="AR35" s="132"/>
      <c r="AS35" s="133"/>
      <c r="AT35" s="125">
        <f t="shared" si="5"/>
        <v>0.25</v>
      </c>
      <c r="AU35" s="126">
        <f t="shared" si="6"/>
        <v>0</v>
      </c>
      <c r="AV35" s="126">
        <f t="shared" si="7"/>
        <v>0</v>
      </c>
      <c r="AW35" s="126">
        <f t="shared" si="8"/>
        <v>0</v>
      </c>
      <c r="AX35" s="127">
        <f t="shared" si="9"/>
        <v>0</v>
      </c>
      <c r="AY35" s="128">
        <f t="shared" si="10"/>
        <v>0</v>
      </c>
      <c r="AZ35" s="129"/>
      <c r="BA35" s="129"/>
      <c r="BB35" s="129"/>
      <c r="BC35" s="129"/>
      <c r="BD35" s="130"/>
      <c r="BE35" s="51"/>
      <c r="BG35">
        <f t="shared" si="2"/>
        <v>0</v>
      </c>
      <c r="BH35">
        <f t="shared" si="3"/>
        <v>0</v>
      </c>
      <c r="BI35">
        <f aca="true" t="shared" si="11" ref="BI35:BI51">((B35-2)/2/100)^2*PI()*$AM$17</f>
        <v>0.2463008640414398</v>
      </c>
      <c r="BJ35">
        <f t="shared" si="4"/>
        <v>0.25</v>
      </c>
    </row>
    <row r="36" spans="1:62" ht="15" customHeight="1">
      <c r="A36" s="44"/>
      <c r="B36" s="134">
        <v>31</v>
      </c>
      <c r="C36" s="135"/>
      <c r="D36" s="135"/>
      <c r="E36" s="135"/>
      <c r="F36" s="136"/>
      <c r="G36" s="122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4"/>
      <c r="AM36" s="131"/>
      <c r="AN36" s="132"/>
      <c r="AO36" s="132"/>
      <c r="AP36" s="132"/>
      <c r="AQ36" s="132"/>
      <c r="AR36" s="132"/>
      <c r="AS36" s="133"/>
      <c r="AT36" s="125">
        <f t="shared" si="5"/>
        <v>0.26</v>
      </c>
      <c r="AU36" s="126">
        <f t="shared" si="6"/>
        <v>0</v>
      </c>
      <c r="AV36" s="126">
        <f t="shared" si="7"/>
        <v>0</v>
      </c>
      <c r="AW36" s="126">
        <f t="shared" si="8"/>
        <v>0</v>
      </c>
      <c r="AX36" s="127">
        <f t="shared" si="9"/>
        <v>0</v>
      </c>
      <c r="AY36" s="128">
        <f t="shared" si="10"/>
        <v>0</v>
      </c>
      <c r="AZ36" s="129"/>
      <c r="BA36" s="129"/>
      <c r="BB36" s="129"/>
      <c r="BC36" s="129"/>
      <c r="BD36" s="130"/>
      <c r="BE36" s="51"/>
      <c r="BG36">
        <f t="shared" si="2"/>
        <v>0</v>
      </c>
      <c r="BH36">
        <f t="shared" si="3"/>
        <v>0</v>
      </c>
      <c r="BI36">
        <f t="shared" si="11"/>
        <v>0.2642079421669016</v>
      </c>
      <c r="BJ36">
        <f t="shared" si="4"/>
        <v>0.26</v>
      </c>
    </row>
    <row r="37" spans="1:62" ht="15" customHeight="1">
      <c r="A37" s="44"/>
      <c r="B37" s="134">
        <v>32</v>
      </c>
      <c r="C37" s="135"/>
      <c r="D37" s="135"/>
      <c r="E37" s="135"/>
      <c r="F37" s="136"/>
      <c r="G37" s="122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4"/>
      <c r="AM37" s="131"/>
      <c r="AN37" s="132"/>
      <c r="AO37" s="132"/>
      <c r="AP37" s="132"/>
      <c r="AQ37" s="132"/>
      <c r="AR37" s="132"/>
      <c r="AS37" s="133"/>
      <c r="AT37" s="125">
        <f t="shared" si="5"/>
        <v>0.28</v>
      </c>
      <c r="AU37" s="126">
        <f t="shared" si="6"/>
        <v>0</v>
      </c>
      <c r="AV37" s="126">
        <f t="shared" si="7"/>
        <v>0</v>
      </c>
      <c r="AW37" s="126">
        <f t="shared" si="8"/>
        <v>0</v>
      </c>
      <c r="AX37" s="127">
        <f t="shared" si="9"/>
        <v>0</v>
      </c>
      <c r="AY37" s="128">
        <f t="shared" si="10"/>
        <v>0</v>
      </c>
      <c r="AZ37" s="129"/>
      <c r="BA37" s="129"/>
      <c r="BB37" s="129"/>
      <c r="BC37" s="129"/>
      <c r="BD37" s="130"/>
      <c r="BE37" s="51"/>
      <c r="BG37">
        <f t="shared" si="2"/>
        <v>0</v>
      </c>
      <c r="BH37">
        <f t="shared" si="3"/>
        <v>0</v>
      </c>
      <c r="BI37">
        <f t="shared" si="11"/>
        <v>0.2827433388230814</v>
      </c>
      <c r="BJ37">
        <f t="shared" si="4"/>
        <v>0.28</v>
      </c>
    </row>
    <row r="38" spans="1:62" ht="15" customHeight="1">
      <c r="A38" s="44"/>
      <c r="B38" s="134">
        <v>33</v>
      </c>
      <c r="C38" s="135"/>
      <c r="D38" s="135"/>
      <c r="E38" s="135"/>
      <c r="F38" s="136"/>
      <c r="G38" s="122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4"/>
      <c r="AM38" s="131"/>
      <c r="AN38" s="132"/>
      <c r="AO38" s="132"/>
      <c r="AP38" s="132"/>
      <c r="AQ38" s="132"/>
      <c r="AR38" s="132"/>
      <c r="AS38" s="133"/>
      <c r="AT38" s="125">
        <f t="shared" si="5"/>
        <v>0.3</v>
      </c>
      <c r="AU38" s="126">
        <f t="shared" si="6"/>
        <v>0</v>
      </c>
      <c r="AV38" s="126">
        <f t="shared" si="7"/>
        <v>0</v>
      </c>
      <c r="AW38" s="126">
        <f t="shared" si="8"/>
        <v>0</v>
      </c>
      <c r="AX38" s="127">
        <f t="shared" si="9"/>
        <v>0</v>
      </c>
      <c r="AY38" s="128">
        <f t="shared" si="10"/>
        <v>0</v>
      </c>
      <c r="AZ38" s="129"/>
      <c r="BA38" s="129"/>
      <c r="BB38" s="129"/>
      <c r="BC38" s="129"/>
      <c r="BD38" s="130"/>
      <c r="BE38" s="58"/>
      <c r="BG38">
        <f t="shared" si="2"/>
        <v>0</v>
      </c>
      <c r="BH38">
        <f t="shared" si="3"/>
        <v>0</v>
      </c>
      <c r="BI38">
        <f t="shared" si="11"/>
        <v>0.30190705400997914</v>
      </c>
      <c r="BJ38">
        <f t="shared" si="4"/>
        <v>0.3</v>
      </c>
    </row>
    <row r="39" spans="1:62" ht="15" customHeight="1">
      <c r="A39" s="44"/>
      <c r="B39" s="134">
        <v>34</v>
      </c>
      <c r="C39" s="135"/>
      <c r="D39" s="135"/>
      <c r="E39" s="135"/>
      <c r="F39" s="136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4"/>
      <c r="AM39" s="131"/>
      <c r="AN39" s="132"/>
      <c r="AO39" s="132"/>
      <c r="AP39" s="132"/>
      <c r="AQ39" s="132"/>
      <c r="AR39" s="132"/>
      <c r="AS39" s="133"/>
      <c r="AT39" s="125">
        <f t="shared" si="5"/>
        <v>0.32</v>
      </c>
      <c r="AU39" s="126">
        <f t="shared" si="6"/>
        <v>0</v>
      </c>
      <c r="AV39" s="126">
        <f t="shared" si="7"/>
        <v>0</v>
      </c>
      <c r="AW39" s="126">
        <f t="shared" si="8"/>
        <v>0</v>
      </c>
      <c r="AX39" s="127">
        <f t="shared" si="9"/>
        <v>0</v>
      </c>
      <c r="AY39" s="128">
        <f t="shared" si="10"/>
        <v>0</v>
      </c>
      <c r="AZ39" s="129"/>
      <c r="BA39" s="129"/>
      <c r="BB39" s="129"/>
      <c r="BC39" s="129"/>
      <c r="BD39" s="130"/>
      <c r="BE39" s="51"/>
      <c r="BG39">
        <f t="shared" si="2"/>
        <v>0</v>
      </c>
      <c r="BH39">
        <f t="shared" si="3"/>
        <v>0</v>
      </c>
      <c r="BI39">
        <f t="shared" si="11"/>
        <v>0.3216990877275948</v>
      </c>
      <c r="BJ39">
        <f t="shared" si="4"/>
        <v>0.32</v>
      </c>
    </row>
    <row r="40" spans="1:62" ht="15" customHeight="1">
      <c r="A40" s="44"/>
      <c r="B40" s="134">
        <v>35</v>
      </c>
      <c r="C40" s="135"/>
      <c r="D40" s="135"/>
      <c r="E40" s="135"/>
      <c r="F40" s="136"/>
      <c r="G40" s="122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4"/>
      <c r="AM40" s="131"/>
      <c r="AN40" s="132"/>
      <c r="AO40" s="132"/>
      <c r="AP40" s="132"/>
      <c r="AQ40" s="132"/>
      <c r="AR40" s="132"/>
      <c r="AS40" s="133"/>
      <c r="AT40" s="125">
        <f t="shared" si="5"/>
        <v>0.34</v>
      </c>
      <c r="AU40" s="126">
        <f t="shared" si="6"/>
        <v>0</v>
      </c>
      <c r="AV40" s="126">
        <f t="shared" si="7"/>
        <v>0</v>
      </c>
      <c r="AW40" s="126">
        <f t="shared" si="8"/>
        <v>0</v>
      </c>
      <c r="AX40" s="127">
        <f t="shared" si="9"/>
        <v>0</v>
      </c>
      <c r="AY40" s="128">
        <f t="shared" si="10"/>
        <v>0</v>
      </c>
      <c r="AZ40" s="129"/>
      <c r="BA40" s="129"/>
      <c r="BB40" s="129"/>
      <c r="BC40" s="129"/>
      <c r="BD40" s="130"/>
      <c r="BE40" s="51"/>
      <c r="BG40">
        <f t="shared" si="2"/>
        <v>0</v>
      </c>
      <c r="BH40">
        <f t="shared" si="3"/>
        <v>0</v>
      </c>
      <c r="BI40">
        <f t="shared" si="11"/>
        <v>0.34211943997592853</v>
      </c>
      <c r="BJ40">
        <f t="shared" si="4"/>
        <v>0.34</v>
      </c>
    </row>
    <row r="41" spans="1:62" ht="15" customHeight="1">
      <c r="A41" s="44"/>
      <c r="B41" s="134">
        <v>36</v>
      </c>
      <c r="C41" s="135"/>
      <c r="D41" s="135"/>
      <c r="E41" s="135"/>
      <c r="F41" s="136"/>
      <c r="G41" s="122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4"/>
      <c r="AM41" s="131"/>
      <c r="AN41" s="132"/>
      <c r="AO41" s="132"/>
      <c r="AP41" s="132"/>
      <c r="AQ41" s="132"/>
      <c r="AR41" s="132"/>
      <c r="AS41" s="133"/>
      <c r="AT41" s="125">
        <f t="shared" si="5"/>
        <v>0.36</v>
      </c>
      <c r="AU41" s="126">
        <f t="shared" si="6"/>
        <v>0</v>
      </c>
      <c r="AV41" s="126">
        <f t="shared" si="7"/>
        <v>0</v>
      </c>
      <c r="AW41" s="126">
        <f t="shared" si="8"/>
        <v>0</v>
      </c>
      <c r="AX41" s="127">
        <f t="shared" si="9"/>
        <v>0</v>
      </c>
      <c r="AY41" s="128">
        <f t="shared" si="10"/>
        <v>0</v>
      </c>
      <c r="AZ41" s="129"/>
      <c r="BA41" s="129"/>
      <c r="BB41" s="129"/>
      <c r="BC41" s="129"/>
      <c r="BD41" s="130"/>
      <c r="BE41" s="51"/>
      <c r="BG41">
        <f t="shared" si="2"/>
        <v>0</v>
      </c>
      <c r="BH41">
        <f t="shared" si="3"/>
        <v>0</v>
      </c>
      <c r="BI41">
        <f t="shared" si="11"/>
        <v>0.3631681107549802</v>
      </c>
      <c r="BJ41">
        <f t="shared" si="4"/>
        <v>0.36</v>
      </c>
    </row>
    <row r="42" spans="1:62" ht="15" customHeight="1">
      <c r="A42" s="44"/>
      <c r="B42" s="134">
        <v>37</v>
      </c>
      <c r="C42" s="135"/>
      <c r="D42" s="135"/>
      <c r="E42" s="135"/>
      <c r="F42" s="136"/>
      <c r="G42" s="122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4"/>
      <c r="AM42" s="131"/>
      <c r="AN42" s="132"/>
      <c r="AO42" s="132"/>
      <c r="AP42" s="132"/>
      <c r="AQ42" s="132"/>
      <c r="AR42" s="132"/>
      <c r="AS42" s="133"/>
      <c r="AT42" s="125">
        <f t="shared" si="5"/>
        <v>0.38</v>
      </c>
      <c r="AU42" s="126">
        <f t="shared" si="6"/>
        <v>0</v>
      </c>
      <c r="AV42" s="126">
        <f t="shared" si="7"/>
        <v>0</v>
      </c>
      <c r="AW42" s="126">
        <f t="shared" si="8"/>
        <v>0</v>
      </c>
      <c r="AX42" s="127">
        <f t="shared" si="9"/>
        <v>0</v>
      </c>
      <c r="AY42" s="128">
        <f t="shared" si="10"/>
        <v>0</v>
      </c>
      <c r="AZ42" s="129"/>
      <c r="BA42" s="129"/>
      <c r="BB42" s="129"/>
      <c r="BC42" s="129"/>
      <c r="BD42" s="130"/>
      <c r="BE42" s="51"/>
      <c r="BG42">
        <f t="shared" si="2"/>
        <v>0</v>
      </c>
      <c r="BH42">
        <f t="shared" si="3"/>
        <v>0</v>
      </c>
      <c r="BI42">
        <f t="shared" si="11"/>
        <v>0.3848451000647496</v>
      </c>
      <c r="BJ42">
        <f t="shared" si="4"/>
        <v>0.38</v>
      </c>
    </row>
    <row r="43" spans="1:62" ht="15" customHeight="1">
      <c r="A43" s="44"/>
      <c r="B43" s="134">
        <v>38</v>
      </c>
      <c r="C43" s="135"/>
      <c r="D43" s="135"/>
      <c r="E43" s="135"/>
      <c r="F43" s="136"/>
      <c r="G43" s="122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4"/>
      <c r="AM43" s="131"/>
      <c r="AN43" s="132"/>
      <c r="AO43" s="132"/>
      <c r="AP43" s="132"/>
      <c r="AQ43" s="132"/>
      <c r="AR43" s="132"/>
      <c r="AS43" s="133"/>
      <c r="AT43" s="125">
        <f t="shared" si="5"/>
        <v>0.41</v>
      </c>
      <c r="AU43" s="126">
        <f t="shared" si="6"/>
        <v>0</v>
      </c>
      <c r="AV43" s="126">
        <f t="shared" si="7"/>
        <v>0</v>
      </c>
      <c r="AW43" s="126">
        <f t="shared" si="8"/>
        <v>0</v>
      </c>
      <c r="AX43" s="127">
        <f t="shared" si="9"/>
        <v>0</v>
      </c>
      <c r="AY43" s="128">
        <f t="shared" si="10"/>
        <v>0</v>
      </c>
      <c r="AZ43" s="129"/>
      <c r="BA43" s="129"/>
      <c r="BB43" s="129"/>
      <c r="BC43" s="129"/>
      <c r="BD43" s="130"/>
      <c r="BE43" s="51"/>
      <c r="BG43">
        <f t="shared" si="2"/>
        <v>0</v>
      </c>
      <c r="BH43">
        <f t="shared" si="3"/>
        <v>0</v>
      </c>
      <c r="BI43">
        <f t="shared" si="11"/>
        <v>0.40715040790523715</v>
      </c>
      <c r="BJ43">
        <f t="shared" si="4"/>
        <v>0.41</v>
      </c>
    </row>
    <row r="44" spans="1:62" ht="15" customHeight="1">
      <c r="A44" s="44"/>
      <c r="B44" s="134">
        <v>39</v>
      </c>
      <c r="C44" s="135"/>
      <c r="D44" s="135"/>
      <c r="E44" s="135"/>
      <c r="F44" s="136"/>
      <c r="G44" s="122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4"/>
      <c r="AM44" s="131"/>
      <c r="AN44" s="132"/>
      <c r="AO44" s="132"/>
      <c r="AP44" s="132"/>
      <c r="AQ44" s="132"/>
      <c r="AR44" s="132"/>
      <c r="AS44" s="133"/>
      <c r="AT44" s="125">
        <f t="shared" si="5"/>
        <v>0.43</v>
      </c>
      <c r="AU44" s="126">
        <f t="shared" si="6"/>
        <v>0</v>
      </c>
      <c r="AV44" s="126">
        <f t="shared" si="7"/>
        <v>0</v>
      </c>
      <c r="AW44" s="126">
        <f t="shared" si="8"/>
        <v>0</v>
      </c>
      <c r="AX44" s="127">
        <f t="shared" si="9"/>
        <v>0</v>
      </c>
      <c r="AY44" s="128">
        <f t="shared" si="10"/>
        <v>0</v>
      </c>
      <c r="AZ44" s="129"/>
      <c r="BA44" s="129"/>
      <c r="BB44" s="129"/>
      <c r="BC44" s="129"/>
      <c r="BD44" s="130"/>
      <c r="BE44" s="51"/>
      <c r="BG44">
        <f t="shared" si="2"/>
        <v>0</v>
      </c>
      <c r="BH44">
        <f t="shared" si="3"/>
        <v>0</v>
      </c>
      <c r="BI44">
        <f t="shared" si="11"/>
        <v>0.43008403427644265</v>
      </c>
      <c r="BJ44">
        <f t="shared" si="4"/>
        <v>0.43</v>
      </c>
    </row>
    <row r="45" spans="1:62" ht="15" customHeight="1">
      <c r="A45" s="44"/>
      <c r="B45" s="134">
        <v>40</v>
      </c>
      <c r="C45" s="135"/>
      <c r="D45" s="135"/>
      <c r="E45" s="135"/>
      <c r="F45" s="136"/>
      <c r="G45" s="122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4"/>
      <c r="AM45" s="131"/>
      <c r="AN45" s="132"/>
      <c r="AO45" s="132"/>
      <c r="AP45" s="132"/>
      <c r="AQ45" s="132"/>
      <c r="AR45" s="132"/>
      <c r="AS45" s="133"/>
      <c r="AT45" s="125">
        <f t="shared" si="5"/>
        <v>0.45</v>
      </c>
      <c r="AU45" s="126">
        <f t="shared" si="6"/>
        <v>0</v>
      </c>
      <c r="AV45" s="126">
        <f t="shared" si="7"/>
        <v>0</v>
      </c>
      <c r="AW45" s="126">
        <f t="shared" si="8"/>
        <v>0</v>
      </c>
      <c r="AX45" s="127">
        <f t="shared" si="9"/>
        <v>0</v>
      </c>
      <c r="AY45" s="128">
        <f t="shared" si="10"/>
        <v>0</v>
      </c>
      <c r="AZ45" s="129"/>
      <c r="BA45" s="129"/>
      <c r="BB45" s="129"/>
      <c r="BC45" s="129"/>
      <c r="BD45" s="130"/>
      <c r="BE45" s="51"/>
      <c r="BG45">
        <f t="shared" si="2"/>
        <v>0</v>
      </c>
      <c r="BH45">
        <f t="shared" si="3"/>
        <v>0</v>
      </c>
      <c r="BI45">
        <f t="shared" si="11"/>
        <v>0.45364597917836613</v>
      </c>
      <c r="BJ45">
        <f t="shared" si="4"/>
        <v>0.45</v>
      </c>
    </row>
    <row r="46" spans="1:62" ht="15" customHeight="1">
      <c r="A46" s="44"/>
      <c r="B46" s="134">
        <v>41</v>
      </c>
      <c r="C46" s="135"/>
      <c r="D46" s="135"/>
      <c r="E46" s="135"/>
      <c r="F46" s="136"/>
      <c r="G46" s="122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4"/>
      <c r="AM46" s="131"/>
      <c r="AN46" s="132"/>
      <c r="AO46" s="132"/>
      <c r="AP46" s="132"/>
      <c r="AQ46" s="132"/>
      <c r="AR46" s="132"/>
      <c r="AS46" s="133"/>
      <c r="AT46" s="125">
        <f t="shared" si="5"/>
        <v>0.48</v>
      </c>
      <c r="AU46" s="126">
        <f t="shared" si="6"/>
        <v>0</v>
      </c>
      <c r="AV46" s="126">
        <f t="shared" si="7"/>
        <v>0</v>
      </c>
      <c r="AW46" s="126">
        <f t="shared" si="8"/>
        <v>0</v>
      </c>
      <c r="AX46" s="127">
        <f t="shared" si="9"/>
        <v>0</v>
      </c>
      <c r="AY46" s="128">
        <f t="shared" si="10"/>
        <v>0</v>
      </c>
      <c r="AZ46" s="129"/>
      <c r="BA46" s="129"/>
      <c r="BB46" s="129"/>
      <c r="BC46" s="129"/>
      <c r="BD46" s="130"/>
      <c r="BE46" s="51"/>
      <c r="BG46">
        <f t="shared" si="2"/>
        <v>0</v>
      </c>
      <c r="BH46">
        <f t="shared" si="3"/>
        <v>0</v>
      </c>
      <c r="BI46">
        <f t="shared" si="11"/>
        <v>0.4778362426110076</v>
      </c>
      <c r="BJ46">
        <f t="shared" si="4"/>
        <v>0.48</v>
      </c>
    </row>
    <row r="47" spans="1:62" ht="15" customHeight="1">
      <c r="A47" s="44"/>
      <c r="B47" s="134">
        <v>42</v>
      </c>
      <c r="C47" s="135"/>
      <c r="D47" s="135"/>
      <c r="E47" s="135"/>
      <c r="F47" s="136"/>
      <c r="G47" s="122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4"/>
      <c r="AM47" s="131"/>
      <c r="AN47" s="132"/>
      <c r="AO47" s="132"/>
      <c r="AP47" s="132"/>
      <c r="AQ47" s="132"/>
      <c r="AR47" s="132"/>
      <c r="AS47" s="133"/>
      <c r="AT47" s="125">
        <f t="shared" si="5"/>
        <v>0.5</v>
      </c>
      <c r="AU47" s="126">
        <f t="shared" si="6"/>
        <v>0</v>
      </c>
      <c r="AV47" s="126">
        <f t="shared" si="7"/>
        <v>0</v>
      </c>
      <c r="AW47" s="126">
        <f t="shared" si="8"/>
        <v>0</v>
      </c>
      <c r="AX47" s="127">
        <f t="shared" si="9"/>
        <v>0</v>
      </c>
      <c r="AY47" s="128">
        <f t="shared" si="10"/>
        <v>0</v>
      </c>
      <c r="AZ47" s="129"/>
      <c r="BA47" s="129"/>
      <c r="BB47" s="129"/>
      <c r="BC47" s="129"/>
      <c r="BD47" s="130"/>
      <c r="BE47" s="51"/>
      <c r="BG47">
        <f t="shared" si="2"/>
        <v>0</v>
      </c>
      <c r="BH47">
        <f t="shared" si="3"/>
        <v>0</v>
      </c>
      <c r="BI47">
        <f t="shared" si="11"/>
        <v>0.5026548245743669</v>
      </c>
      <c r="BJ47">
        <f t="shared" si="4"/>
        <v>0.5</v>
      </c>
    </row>
    <row r="48" spans="1:62" ht="15" customHeight="1">
      <c r="A48" s="44"/>
      <c r="B48" s="134">
        <v>43</v>
      </c>
      <c r="C48" s="135"/>
      <c r="D48" s="135"/>
      <c r="E48" s="135"/>
      <c r="F48" s="136"/>
      <c r="G48" s="122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4"/>
      <c r="AM48" s="131"/>
      <c r="AN48" s="132"/>
      <c r="AO48" s="132"/>
      <c r="AP48" s="132"/>
      <c r="AQ48" s="132"/>
      <c r="AR48" s="132"/>
      <c r="AS48" s="133"/>
      <c r="AT48" s="125">
        <f t="shared" si="5"/>
        <v>0.53</v>
      </c>
      <c r="AU48" s="126">
        <f t="shared" si="6"/>
        <v>0</v>
      </c>
      <c r="AV48" s="126">
        <f t="shared" si="7"/>
        <v>0</v>
      </c>
      <c r="AW48" s="126">
        <f t="shared" si="8"/>
        <v>0</v>
      </c>
      <c r="AX48" s="127">
        <f t="shared" si="9"/>
        <v>0</v>
      </c>
      <c r="AY48" s="128">
        <f t="shared" si="10"/>
        <v>0</v>
      </c>
      <c r="AZ48" s="129"/>
      <c r="BA48" s="129"/>
      <c r="BB48" s="129"/>
      <c r="BC48" s="129"/>
      <c r="BD48" s="130"/>
      <c r="BE48" s="51"/>
      <c r="BG48">
        <f t="shared" si="2"/>
        <v>0</v>
      </c>
      <c r="BH48">
        <f t="shared" si="3"/>
        <v>0</v>
      </c>
      <c r="BI48">
        <f t="shared" si="11"/>
        <v>0.5281017250684441</v>
      </c>
      <c r="BJ48">
        <f t="shared" si="4"/>
        <v>0.53</v>
      </c>
    </row>
    <row r="49" spans="1:62" ht="15" customHeight="1">
      <c r="A49" s="44"/>
      <c r="B49" s="134">
        <v>44</v>
      </c>
      <c r="C49" s="135"/>
      <c r="D49" s="135"/>
      <c r="E49" s="135"/>
      <c r="F49" s="136"/>
      <c r="G49" s="122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4"/>
      <c r="AM49" s="131"/>
      <c r="AN49" s="132"/>
      <c r="AO49" s="132"/>
      <c r="AP49" s="132"/>
      <c r="AQ49" s="132"/>
      <c r="AR49" s="132"/>
      <c r="AS49" s="133"/>
      <c r="AT49" s="125">
        <f t="shared" si="5"/>
        <v>0.55</v>
      </c>
      <c r="AU49" s="126">
        <f t="shared" si="6"/>
        <v>0</v>
      </c>
      <c r="AV49" s="126">
        <f t="shared" si="7"/>
        <v>0</v>
      </c>
      <c r="AW49" s="126">
        <f t="shared" si="8"/>
        <v>0</v>
      </c>
      <c r="AX49" s="127">
        <f t="shared" si="9"/>
        <v>0</v>
      </c>
      <c r="AY49" s="128">
        <f t="shared" si="10"/>
        <v>0</v>
      </c>
      <c r="AZ49" s="129"/>
      <c r="BA49" s="129"/>
      <c r="BB49" s="129"/>
      <c r="BC49" s="129"/>
      <c r="BD49" s="130"/>
      <c r="BE49" s="51"/>
      <c r="BG49">
        <f t="shared" si="2"/>
        <v>0</v>
      </c>
      <c r="BH49">
        <f t="shared" si="3"/>
        <v>0</v>
      </c>
      <c r="BI49">
        <f t="shared" si="11"/>
        <v>0.5541769440932395</v>
      </c>
      <c r="BJ49">
        <f t="shared" si="4"/>
        <v>0.55</v>
      </c>
    </row>
    <row r="50" spans="1:62" ht="15" customHeight="1">
      <c r="A50" s="44"/>
      <c r="B50" s="134">
        <v>45</v>
      </c>
      <c r="C50" s="135"/>
      <c r="D50" s="135"/>
      <c r="E50" s="135"/>
      <c r="F50" s="136"/>
      <c r="G50" s="122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4"/>
      <c r="AM50" s="131"/>
      <c r="AN50" s="132"/>
      <c r="AO50" s="132"/>
      <c r="AP50" s="132"/>
      <c r="AQ50" s="132"/>
      <c r="AR50" s="132"/>
      <c r="AS50" s="133"/>
      <c r="AT50" s="125">
        <f t="shared" si="5"/>
        <v>0.58</v>
      </c>
      <c r="AU50" s="126">
        <f t="shared" si="6"/>
        <v>0</v>
      </c>
      <c r="AV50" s="126">
        <f t="shared" si="7"/>
        <v>0</v>
      </c>
      <c r="AW50" s="126">
        <f t="shared" si="8"/>
        <v>0</v>
      </c>
      <c r="AX50" s="127">
        <f t="shared" si="9"/>
        <v>0</v>
      </c>
      <c r="AY50" s="128">
        <f t="shared" si="10"/>
        <v>0</v>
      </c>
      <c r="AZ50" s="129"/>
      <c r="BA50" s="129"/>
      <c r="BB50" s="129"/>
      <c r="BC50" s="129"/>
      <c r="BD50" s="130"/>
      <c r="BE50" s="51"/>
      <c r="BG50">
        <f t="shared" si="2"/>
        <v>0</v>
      </c>
      <c r="BH50">
        <f t="shared" si="3"/>
        <v>0</v>
      </c>
      <c r="BI50">
        <f t="shared" si="11"/>
        <v>0.5808804816487527</v>
      </c>
      <c r="BJ50">
        <f t="shared" si="4"/>
        <v>0.58</v>
      </c>
    </row>
    <row r="51" spans="1:62" ht="15" customHeight="1">
      <c r="A51" s="44"/>
      <c r="B51" s="134">
        <v>46</v>
      </c>
      <c r="C51" s="135"/>
      <c r="D51" s="135"/>
      <c r="E51" s="135"/>
      <c r="F51" s="136"/>
      <c r="G51" s="122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4"/>
      <c r="AM51" s="131"/>
      <c r="AN51" s="132"/>
      <c r="AO51" s="132"/>
      <c r="AP51" s="132"/>
      <c r="AQ51" s="132"/>
      <c r="AR51" s="132"/>
      <c r="AS51" s="133"/>
      <c r="AT51" s="125">
        <f t="shared" si="5"/>
        <v>0.61</v>
      </c>
      <c r="AU51" s="126">
        <f t="shared" si="6"/>
        <v>0</v>
      </c>
      <c r="AV51" s="126">
        <f t="shared" si="7"/>
        <v>0</v>
      </c>
      <c r="AW51" s="126">
        <f t="shared" si="8"/>
        <v>0</v>
      </c>
      <c r="AX51" s="127">
        <f t="shared" si="9"/>
        <v>0</v>
      </c>
      <c r="AY51" s="128">
        <f t="shared" si="10"/>
        <v>0</v>
      </c>
      <c r="AZ51" s="129"/>
      <c r="BA51" s="129"/>
      <c r="BB51" s="129"/>
      <c r="BC51" s="129"/>
      <c r="BD51" s="130"/>
      <c r="BE51" s="51"/>
      <c r="BG51">
        <f t="shared" si="2"/>
        <v>0</v>
      </c>
      <c r="BH51">
        <f t="shared" si="3"/>
        <v>0</v>
      </c>
      <c r="BI51">
        <f t="shared" si="11"/>
        <v>0.608212337734984</v>
      </c>
      <c r="BJ51">
        <f t="shared" si="4"/>
        <v>0.61</v>
      </c>
    </row>
    <row r="52" spans="1:62" ht="15" customHeight="1">
      <c r="A52" s="44"/>
      <c r="B52" s="134">
        <v>47</v>
      </c>
      <c r="C52" s="135"/>
      <c r="D52" s="135"/>
      <c r="E52" s="135"/>
      <c r="F52" s="136"/>
      <c r="G52" s="122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4"/>
      <c r="AM52" s="131"/>
      <c r="AN52" s="132"/>
      <c r="AO52" s="132"/>
      <c r="AP52" s="132"/>
      <c r="AQ52" s="132"/>
      <c r="AR52" s="132"/>
      <c r="AS52" s="133"/>
      <c r="AT52" s="125">
        <f t="shared" si="5"/>
        <v>0.61</v>
      </c>
      <c r="AU52" s="126">
        <f t="shared" si="6"/>
        <v>0</v>
      </c>
      <c r="AV52" s="126">
        <f t="shared" si="7"/>
        <v>0</v>
      </c>
      <c r="AW52" s="126">
        <f t="shared" si="8"/>
        <v>0</v>
      </c>
      <c r="AX52" s="127">
        <f t="shared" si="9"/>
        <v>0</v>
      </c>
      <c r="AY52" s="128">
        <f t="shared" si="10"/>
        <v>0</v>
      </c>
      <c r="AZ52" s="129"/>
      <c r="BA52" s="129"/>
      <c r="BB52" s="129"/>
      <c r="BC52" s="129"/>
      <c r="BD52" s="130"/>
      <c r="BE52" s="51"/>
      <c r="BG52">
        <f t="shared" si="2"/>
        <v>0</v>
      </c>
      <c r="BH52">
        <f t="shared" si="3"/>
        <v>0</v>
      </c>
      <c r="BI52">
        <f>((B52-3)/2/100)^2*PI()*$AM$17</f>
        <v>0.608212337734984</v>
      </c>
      <c r="BJ52">
        <f t="shared" si="4"/>
        <v>0.61</v>
      </c>
    </row>
    <row r="53" spans="1:62" ht="15" customHeight="1" thickBot="1">
      <c r="A53" s="44"/>
      <c r="B53" s="191">
        <v>48</v>
      </c>
      <c r="C53" s="192"/>
      <c r="D53" s="192"/>
      <c r="E53" s="192"/>
      <c r="F53" s="193"/>
      <c r="G53" s="194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6"/>
      <c r="AM53" s="181"/>
      <c r="AN53" s="182"/>
      <c r="AO53" s="182"/>
      <c r="AP53" s="182"/>
      <c r="AQ53" s="182"/>
      <c r="AR53" s="182"/>
      <c r="AS53" s="183"/>
      <c r="AT53" s="125">
        <f>BJ53</f>
        <v>0.64</v>
      </c>
      <c r="AU53" s="126">
        <f t="shared" si="6"/>
        <v>0</v>
      </c>
      <c r="AV53" s="126">
        <f t="shared" si="7"/>
        <v>0</v>
      </c>
      <c r="AW53" s="126">
        <f t="shared" si="8"/>
        <v>0</v>
      </c>
      <c r="AX53" s="127">
        <f t="shared" si="9"/>
        <v>0</v>
      </c>
      <c r="AY53" s="128">
        <f t="shared" si="10"/>
        <v>0</v>
      </c>
      <c r="AZ53" s="129"/>
      <c r="BA53" s="129"/>
      <c r="BB53" s="129"/>
      <c r="BC53" s="129"/>
      <c r="BD53" s="130"/>
      <c r="BE53" s="51"/>
      <c r="BG53">
        <f t="shared" si="2"/>
        <v>0</v>
      </c>
      <c r="BH53">
        <f t="shared" si="3"/>
        <v>0</v>
      </c>
      <c r="BI53">
        <f>((B53-3)/2/100)^2*PI()*$AM$17</f>
        <v>0.6361725123519332</v>
      </c>
      <c r="BJ53">
        <f t="shared" si="4"/>
        <v>0.64</v>
      </c>
    </row>
    <row r="54" spans="1:57" ht="15" customHeight="1" thickBot="1">
      <c r="A54" s="44"/>
      <c r="B54" s="197"/>
      <c r="C54" s="198"/>
      <c r="D54" s="198"/>
      <c r="E54" s="198"/>
      <c r="F54" s="198"/>
      <c r="G54" s="199" t="s">
        <v>24</v>
      </c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84">
        <f>SUM(AM20:AS53)</f>
        <v>0</v>
      </c>
      <c r="AN54" s="185"/>
      <c r="AO54" s="185"/>
      <c r="AP54" s="185"/>
      <c r="AQ54" s="185"/>
      <c r="AR54" s="185"/>
      <c r="AS54" s="186"/>
      <c r="AT54" s="187"/>
      <c r="AU54" s="187"/>
      <c r="AV54" s="187"/>
      <c r="AW54" s="187"/>
      <c r="AX54" s="187"/>
      <c r="AY54" s="188">
        <f>SUM(AY20:BD53)</f>
        <v>0</v>
      </c>
      <c r="AZ54" s="189"/>
      <c r="BA54" s="189"/>
      <c r="BB54" s="189"/>
      <c r="BC54" s="189"/>
      <c r="BD54" s="190"/>
      <c r="BE54" s="51"/>
    </row>
    <row r="55" spans="1:57" ht="3" customHeight="1">
      <c r="A55" s="44"/>
      <c r="B55" s="76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77"/>
      <c r="BE55" s="51"/>
    </row>
    <row r="56" spans="1:57" ht="4.5" customHeight="1">
      <c r="A56" s="65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8"/>
    </row>
    <row r="57" spans="1:57" s="74" customFormat="1" ht="3.75" customHeight="1">
      <c r="A57" s="7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9"/>
    </row>
    <row r="58" spans="1:57" s="74" customFormat="1" ht="16.5" customHeight="1">
      <c r="A58" s="71"/>
      <c r="B58" s="109" t="s">
        <v>18</v>
      </c>
      <c r="C58" s="110"/>
      <c r="D58" s="110"/>
      <c r="E58" s="110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7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2"/>
    </row>
    <row r="59" spans="1:57" s="74" customFormat="1" ht="16.5" customHeight="1">
      <c r="A59" s="71"/>
      <c r="B59" s="111"/>
      <c r="C59" s="112"/>
      <c r="D59" s="112"/>
      <c r="E59" s="112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9"/>
      <c r="AK59" s="70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2"/>
    </row>
    <row r="60" spans="1:57" s="74" customFormat="1" ht="9.75" customHeight="1">
      <c r="A60" s="71"/>
      <c r="B60" s="113"/>
      <c r="C60" s="112"/>
      <c r="D60" s="112"/>
      <c r="E60" s="112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9"/>
      <c r="AK60" s="70"/>
      <c r="AL60" s="75" t="s">
        <v>19</v>
      </c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2"/>
    </row>
    <row r="61" spans="1:57" s="74" customFormat="1" ht="6" customHeight="1">
      <c r="A61" s="80"/>
      <c r="B61" s="114"/>
      <c r="C61" s="115"/>
      <c r="D61" s="115"/>
      <c r="E61" s="115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1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81"/>
    </row>
  </sheetData>
  <sheetProtection password="D3E6" sheet="1" selectLockedCells="1"/>
  <mergeCells count="196">
    <mergeCell ref="AT33:AX33"/>
    <mergeCell ref="AY33:BD33"/>
    <mergeCell ref="B53:F53"/>
    <mergeCell ref="G53:AL53"/>
    <mergeCell ref="B54:F54"/>
    <mergeCell ref="G54:AL54"/>
    <mergeCell ref="AY51:BD51"/>
    <mergeCell ref="AM52:AS52"/>
    <mergeCell ref="AT52:AX52"/>
    <mergeCell ref="AY52:BD52"/>
    <mergeCell ref="AM53:AS53"/>
    <mergeCell ref="AT53:AX53"/>
    <mergeCell ref="AY53:BD53"/>
    <mergeCell ref="AM54:AS54"/>
    <mergeCell ref="AT54:AX54"/>
    <mergeCell ref="AY54:BD54"/>
    <mergeCell ref="AM51:AS51"/>
    <mergeCell ref="AT51:AX51"/>
    <mergeCell ref="AM49:AS49"/>
    <mergeCell ref="AT49:AX49"/>
    <mergeCell ref="AY49:BD49"/>
    <mergeCell ref="AM50:AS50"/>
    <mergeCell ref="AT50:AX50"/>
    <mergeCell ref="AY50:BD50"/>
    <mergeCell ref="AM47:AS47"/>
    <mergeCell ref="AT47:AX47"/>
    <mergeCell ref="AY47:BD47"/>
    <mergeCell ref="AM48:AS48"/>
    <mergeCell ref="AT48:AX48"/>
    <mergeCell ref="AY48:BD48"/>
    <mergeCell ref="AM45:AS45"/>
    <mergeCell ref="AT45:AX45"/>
    <mergeCell ref="AY45:BD45"/>
    <mergeCell ref="AM46:AS46"/>
    <mergeCell ref="AT46:AX46"/>
    <mergeCell ref="AY46:BD46"/>
    <mergeCell ref="AM43:AS43"/>
    <mergeCell ref="AT43:AX43"/>
    <mergeCell ref="AY43:BD43"/>
    <mergeCell ref="AM44:AS44"/>
    <mergeCell ref="AT44:AX44"/>
    <mergeCell ref="AY44:BD44"/>
    <mergeCell ref="AM41:AS41"/>
    <mergeCell ref="AT41:AX41"/>
    <mergeCell ref="AY41:BD41"/>
    <mergeCell ref="AM42:AS42"/>
    <mergeCell ref="AT42:AX42"/>
    <mergeCell ref="AY42:BD42"/>
    <mergeCell ref="AM39:AS39"/>
    <mergeCell ref="AT39:AX39"/>
    <mergeCell ref="AY39:BD39"/>
    <mergeCell ref="AM40:AS40"/>
    <mergeCell ref="AT40:AX40"/>
    <mergeCell ref="AY40:BD40"/>
    <mergeCell ref="AM37:AS37"/>
    <mergeCell ref="AT37:AX37"/>
    <mergeCell ref="AY37:BD37"/>
    <mergeCell ref="AM38:AS38"/>
    <mergeCell ref="AT38:AX38"/>
    <mergeCell ref="AY38:BD38"/>
    <mergeCell ref="AM35:AS35"/>
    <mergeCell ref="AT35:AX35"/>
    <mergeCell ref="AY35:BD35"/>
    <mergeCell ref="AM36:AS36"/>
    <mergeCell ref="AT36:AX36"/>
    <mergeCell ref="AY36:BD36"/>
    <mergeCell ref="AM31:AS31"/>
    <mergeCell ref="AT31:AX31"/>
    <mergeCell ref="AY31:BD31"/>
    <mergeCell ref="AM34:AS34"/>
    <mergeCell ref="AT34:AX34"/>
    <mergeCell ref="AY34:BD34"/>
    <mergeCell ref="AM32:AS32"/>
    <mergeCell ref="AT32:AX32"/>
    <mergeCell ref="AY32:BD32"/>
    <mergeCell ref="AM33:AS33"/>
    <mergeCell ref="AM29:AS29"/>
    <mergeCell ref="AT29:AX29"/>
    <mergeCell ref="AY29:BD29"/>
    <mergeCell ref="AM30:AS30"/>
    <mergeCell ref="AT30:AX30"/>
    <mergeCell ref="AY30:BD30"/>
    <mergeCell ref="AM27:AS27"/>
    <mergeCell ref="AT27:AX27"/>
    <mergeCell ref="AY27:BD27"/>
    <mergeCell ref="AM28:AS28"/>
    <mergeCell ref="AT28:AX28"/>
    <mergeCell ref="AY28:BD28"/>
    <mergeCell ref="AY24:BD24"/>
    <mergeCell ref="AM25:AS25"/>
    <mergeCell ref="AT25:AX25"/>
    <mergeCell ref="AY25:BD25"/>
    <mergeCell ref="AM26:AS26"/>
    <mergeCell ref="AT26:AX26"/>
    <mergeCell ref="AY26:BD26"/>
    <mergeCell ref="G50:AL50"/>
    <mergeCell ref="G51:AL51"/>
    <mergeCell ref="G52:AL52"/>
    <mergeCell ref="AM21:AS21"/>
    <mergeCell ref="AT21:AX21"/>
    <mergeCell ref="AY21:BD21"/>
    <mergeCell ref="AM22:AS22"/>
    <mergeCell ref="AT22:AX22"/>
    <mergeCell ref="AY22:BD22"/>
    <mergeCell ref="AM23:AS23"/>
    <mergeCell ref="G44:AL44"/>
    <mergeCell ref="G45:AL45"/>
    <mergeCell ref="G46:AL46"/>
    <mergeCell ref="G47:AL47"/>
    <mergeCell ref="G48:AL48"/>
    <mergeCell ref="G49:AL49"/>
    <mergeCell ref="B51:F51"/>
    <mergeCell ref="B52:F52"/>
    <mergeCell ref="B16:F16"/>
    <mergeCell ref="B39:F39"/>
    <mergeCell ref="B40:F40"/>
    <mergeCell ref="B41:F41"/>
    <mergeCell ref="B42:F42"/>
    <mergeCell ref="B43:F43"/>
    <mergeCell ref="B44:F44"/>
    <mergeCell ref="B27:F27"/>
    <mergeCell ref="B32:F32"/>
    <mergeCell ref="B17:F17"/>
    <mergeCell ref="B18:F18"/>
    <mergeCell ref="B19:F19"/>
    <mergeCell ref="B20:F20"/>
    <mergeCell ref="B21:F21"/>
    <mergeCell ref="B22:F22"/>
    <mergeCell ref="G16:AL16"/>
    <mergeCell ref="G17:AL17"/>
    <mergeCell ref="G18:AL18"/>
    <mergeCell ref="B47:F47"/>
    <mergeCell ref="B48:F48"/>
    <mergeCell ref="B49:F49"/>
    <mergeCell ref="B35:F35"/>
    <mergeCell ref="B36:F36"/>
    <mergeCell ref="B37:F37"/>
    <mergeCell ref="B38:F38"/>
    <mergeCell ref="B50:F50"/>
    <mergeCell ref="G19:AL19"/>
    <mergeCell ref="AM16:BD16"/>
    <mergeCell ref="AM17:AS17"/>
    <mergeCell ref="AT17:AX17"/>
    <mergeCell ref="AY17:BD17"/>
    <mergeCell ref="AM18:AS18"/>
    <mergeCell ref="B45:F45"/>
    <mergeCell ref="B46:F46"/>
    <mergeCell ref="AT18:AX18"/>
    <mergeCell ref="AY18:BD18"/>
    <mergeCell ref="AM19:AS19"/>
    <mergeCell ref="AT19:AX19"/>
    <mergeCell ref="AY19:BD19"/>
    <mergeCell ref="G20:AL20"/>
    <mergeCell ref="AM20:AS20"/>
    <mergeCell ref="AT20:AX20"/>
    <mergeCell ref="AY20:BD20"/>
    <mergeCell ref="G22:AL22"/>
    <mergeCell ref="G23:AL23"/>
    <mergeCell ref="G24:AL24"/>
    <mergeCell ref="G25:AL25"/>
    <mergeCell ref="B33:F33"/>
    <mergeCell ref="B23:F23"/>
    <mergeCell ref="B24:F24"/>
    <mergeCell ref="B25:F25"/>
    <mergeCell ref="B28:F28"/>
    <mergeCell ref="B29:F29"/>
    <mergeCell ref="G36:AL36"/>
    <mergeCell ref="G37:AL37"/>
    <mergeCell ref="B34:F34"/>
    <mergeCell ref="G26:AL26"/>
    <mergeCell ref="G27:AL27"/>
    <mergeCell ref="G28:AL28"/>
    <mergeCell ref="G29:AL29"/>
    <mergeCell ref="G30:AL30"/>
    <mergeCell ref="B30:F30"/>
    <mergeCell ref="B31:F31"/>
    <mergeCell ref="T1:U3"/>
    <mergeCell ref="BB10:BC10"/>
    <mergeCell ref="G40:AL40"/>
    <mergeCell ref="G41:AL41"/>
    <mergeCell ref="G34:AL34"/>
    <mergeCell ref="G35:AL35"/>
    <mergeCell ref="G31:AL31"/>
    <mergeCell ref="G32:AL32"/>
    <mergeCell ref="G33:AL33"/>
    <mergeCell ref="G21:AL21"/>
    <mergeCell ref="F58:AJ61"/>
    <mergeCell ref="G42:AL42"/>
    <mergeCell ref="G43:AL43"/>
    <mergeCell ref="AT23:AX23"/>
    <mergeCell ref="AY23:BD23"/>
    <mergeCell ref="AM24:AS24"/>
    <mergeCell ref="AT24:AX24"/>
    <mergeCell ref="G38:AL38"/>
    <mergeCell ref="G39:AL39"/>
    <mergeCell ref="B26:F26"/>
  </mergeCells>
  <printOptions/>
  <pageMargins left="0.5905511811023623" right="0.1968503937007874" top="0.2362204724409449" bottom="0.2362204724409449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Rauschmann</cp:lastModifiedBy>
  <cp:lastPrinted>2020-01-31T07:03:35Z</cp:lastPrinted>
  <dcterms:created xsi:type="dcterms:W3CDTF">1999-07-20T18:14:03Z</dcterms:created>
  <dcterms:modified xsi:type="dcterms:W3CDTF">2020-01-31T07:05:08Z</dcterms:modified>
  <cp:category/>
  <cp:version/>
  <cp:contentType/>
  <cp:contentStatus/>
</cp:coreProperties>
</file>